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phsrvfile2\home\holloe\Eszter\Közétkeztetés közbeszerzés\2024 közbeszerzés\"/>
    </mc:Choice>
  </mc:AlternateContent>
  <xr:revisionPtr revIDLastSave="0" documentId="13_ncr:1_{0974F2B8-69ED-4D7F-96F1-E65C7EAEB37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unka1" sheetId="1" r:id="rId1"/>
    <sheet name="Új közbeszhez" sheetId="2" r:id="rId2"/>
  </sheets>
  <definedNames>
    <definedName name="_xlnm.Print_Area" localSheetId="0">Munka1!$A$1:$K$37</definedName>
    <definedName name="_xlnm.Print_Area" localSheetId="1">'Új közbeszhez'!$A$1:$K$71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2" l="1"/>
  <c r="G57" i="2"/>
  <c r="G71" i="2"/>
  <c r="G50" i="2"/>
  <c r="G43" i="2"/>
  <c r="G36" i="2"/>
  <c r="G15" i="2"/>
  <c r="G19" i="2"/>
  <c r="G26" i="2"/>
  <c r="G29" i="2" s="1"/>
  <c r="G33" i="2"/>
  <c r="H9" i="2"/>
  <c r="I9" i="2"/>
  <c r="H10" i="2"/>
  <c r="E10" i="2"/>
  <c r="G22" i="2" l="1"/>
  <c r="G9" i="1" l="1"/>
  <c r="H9" i="1" s="1"/>
  <c r="K9" i="1" s="1"/>
  <c r="D71" i="2"/>
  <c r="C71" i="2"/>
  <c r="E70" i="2"/>
  <c r="E69" i="2"/>
  <c r="E68" i="2"/>
  <c r="E67" i="2"/>
  <c r="E66" i="2"/>
  <c r="H66" i="2" s="1"/>
  <c r="D64" i="2"/>
  <c r="C64" i="2"/>
  <c r="E63" i="2"/>
  <c r="E62" i="2"/>
  <c r="E61" i="2"/>
  <c r="E60" i="2"/>
  <c r="E59" i="2"/>
  <c r="H59" i="2" s="1"/>
  <c r="D57" i="2"/>
  <c r="C57" i="2"/>
  <c r="E56" i="2"/>
  <c r="E55" i="2"/>
  <c r="E54" i="2"/>
  <c r="E53" i="2"/>
  <c r="E52" i="2"/>
  <c r="D50" i="2"/>
  <c r="C50" i="2"/>
  <c r="E49" i="2"/>
  <c r="E48" i="2"/>
  <c r="E47" i="2"/>
  <c r="E46" i="2"/>
  <c r="E45" i="2"/>
  <c r="D43" i="2"/>
  <c r="C43" i="2"/>
  <c r="E42" i="2"/>
  <c r="E41" i="2"/>
  <c r="E40" i="2"/>
  <c r="E39" i="2"/>
  <c r="E38" i="2"/>
  <c r="D36" i="2"/>
  <c r="C36" i="2"/>
  <c r="E35" i="2"/>
  <c r="E34" i="2"/>
  <c r="E33" i="2"/>
  <c r="E32" i="2"/>
  <c r="E31" i="2"/>
  <c r="D29" i="2"/>
  <c r="C29" i="2"/>
  <c r="E28" i="2"/>
  <c r="E27" i="2"/>
  <c r="E26" i="2"/>
  <c r="E25" i="2"/>
  <c r="E24" i="2"/>
  <c r="D22" i="2"/>
  <c r="C22" i="2"/>
  <c r="E21" i="2"/>
  <c r="E20" i="2"/>
  <c r="E19" i="2"/>
  <c r="E18" i="2"/>
  <c r="E17" i="2"/>
  <c r="H17" i="2" s="1"/>
  <c r="D15" i="2"/>
  <c r="C15" i="2"/>
  <c r="E14" i="2"/>
  <c r="E13" i="2"/>
  <c r="E12" i="2"/>
  <c r="E11" i="2"/>
  <c r="F10" i="2"/>
  <c r="I10" i="2" s="1"/>
  <c r="F19" i="2" l="1"/>
  <c r="I19" i="2" s="1"/>
  <c r="H19" i="2"/>
  <c r="F27" i="2"/>
  <c r="I27" i="2" s="1"/>
  <c r="H27" i="2"/>
  <c r="F35" i="2"/>
  <c r="I35" i="2" s="1"/>
  <c r="H35" i="2"/>
  <c r="F55" i="2"/>
  <c r="I55" i="2" s="1"/>
  <c r="H55" i="2"/>
  <c r="F63" i="2"/>
  <c r="I63" i="2" s="1"/>
  <c r="H63" i="2"/>
  <c r="F67" i="2"/>
  <c r="I67" i="2" s="1"/>
  <c r="H67" i="2"/>
  <c r="F12" i="2"/>
  <c r="I12" i="2" s="1"/>
  <c r="H12" i="2"/>
  <c r="F20" i="2"/>
  <c r="I20" i="2" s="1"/>
  <c r="H20" i="2"/>
  <c r="F24" i="2"/>
  <c r="I24" i="2" s="1"/>
  <c r="H24" i="2"/>
  <c r="F32" i="2"/>
  <c r="I32" i="2" s="1"/>
  <c r="H32" i="2"/>
  <c r="F40" i="2"/>
  <c r="I40" i="2" s="1"/>
  <c r="H40" i="2"/>
  <c r="F48" i="2"/>
  <c r="I48" i="2" s="1"/>
  <c r="H48" i="2"/>
  <c r="F56" i="2"/>
  <c r="I56" i="2" s="1"/>
  <c r="H56" i="2"/>
  <c r="F13" i="2"/>
  <c r="I13" i="2" s="1"/>
  <c r="H13" i="2"/>
  <c r="F21" i="2"/>
  <c r="I21" i="2" s="1"/>
  <c r="H21" i="2"/>
  <c r="F25" i="2"/>
  <c r="I25" i="2" s="1"/>
  <c r="H25" i="2"/>
  <c r="F33" i="2"/>
  <c r="I33" i="2" s="1"/>
  <c r="H33" i="2"/>
  <c r="F41" i="2"/>
  <c r="I41" i="2" s="1"/>
  <c r="H41" i="2"/>
  <c r="F45" i="2"/>
  <c r="I45" i="2" s="1"/>
  <c r="H45" i="2"/>
  <c r="F49" i="2"/>
  <c r="I49" i="2" s="1"/>
  <c r="H49" i="2"/>
  <c r="F53" i="2"/>
  <c r="I53" i="2" s="1"/>
  <c r="H53" i="2"/>
  <c r="F61" i="2"/>
  <c r="I61" i="2" s="1"/>
  <c r="H61" i="2"/>
  <c r="F69" i="2"/>
  <c r="I69" i="2" s="1"/>
  <c r="H69" i="2"/>
  <c r="F11" i="2"/>
  <c r="I11" i="2" s="1"/>
  <c r="H11" i="2"/>
  <c r="F31" i="2"/>
  <c r="I31" i="2" s="1"/>
  <c r="H31" i="2"/>
  <c r="F39" i="2"/>
  <c r="I39" i="2" s="1"/>
  <c r="H39" i="2"/>
  <c r="F47" i="2"/>
  <c r="I47" i="2" s="1"/>
  <c r="H47" i="2"/>
  <c r="F28" i="2"/>
  <c r="I28" i="2" s="1"/>
  <c r="H28" i="2"/>
  <c r="F52" i="2"/>
  <c r="I52" i="2" s="1"/>
  <c r="H52" i="2"/>
  <c r="F60" i="2"/>
  <c r="I60" i="2" s="1"/>
  <c r="H60" i="2"/>
  <c r="F68" i="2"/>
  <c r="I68" i="2" s="1"/>
  <c r="H68" i="2"/>
  <c r="F14" i="2"/>
  <c r="I14" i="2" s="1"/>
  <c r="H14" i="2"/>
  <c r="F18" i="2"/>
  <c r="I18" i="2" s="1"/>
  <c r="H18" i="2"/>
  <c r="F26" i="2"/>
  <c r="I26" i="2" s="1"/>
  <c r="H26" i="2"/>
  <c r="F34" i="2"/>
  <c r="I34" i="2" s="1"/>
  <c r="H34" i="2"/>
  <c r="F38" i="2"/>
  <c r="I38" i="2" s="1"/>
  <c r="H38" i="2"/>
  <c r="F42" i="2"/>
  <c r="I42" i="2" s="1"/>
  <c r="H42" i="2"/>
  <c r="F46" i="2"/>
  <c r="I46" i="2" s="1"/>
  <c r="H46" i="2"/>
  <c r="F54" i="2"/>
  <c r="I54" i="2" s="1"/>
  <c r="H54" i="2"/>
  <c r="F62" i="2"/>
  <c r="I62" i="2" s="1"/>
  <c r="H62" i="2"/>
  <c r="F70" i="2"/>
  <c r="I70" i="2" s="1"/>
  <c r="H70" i="2"/>
  <c r="E64" i="2"/>
  <c r="H64" i="2" s="1"/>
  <c r="E71" i="2"/>
  <c r="H71" i="2" s="1"/>
  <c r="E22" i="2"/>
  <c r="H22" i="2" s="1"/>
  <c r="J9" i="1"/>
  <c r="F29" i="2"/>
  <c r="I29" i="2" s="1"/>
  <c r="F57" i="2"/>
  <c r="I57" i="2" s="1"/>
  <c r="F15" i="2"/>
  <c r="I15" i="2" s="1"/>
  <c r="F43" i="2"/>
  <c r="I43" i="2" s="1"/>
  <c r="E15" i="2"/>
  <c r="H15" i="2" s="1"/>
  <c r="E29" i="2"/>
  <c r="H29" i="2" s="1"/>
  <c r="E36" i="2"/>
  <c r="H36" i="2" s="1"/>
  <c r="E43" i="2"/>
  <c r="H43" i="2" s="1"/>
  <c r="E50" i="2"/>
  <c r="H50" i="2" s="1"/>
  <c r="E57" i="2"/>
  <c r="H57" i="2" s="1"/>
  <c r="F66" i="2"/>
  <c r="F17" i="2"/>
  <c r="F59" i="2"/>
  <c r="F71" i="2" l="1"/>
  <c r="I71" i="2" s="1"/>
  <c r="I66" i="2"/>
  <c r="F36" i="2"/>
  <c r="I36" i="2" s="1"/>
  <c r="F50" i="2"/>
  <c r="I50" i="2" s="1"/>
  <c r="F22" i="2"/>
  <c r="I22" i="2" s="1"/>
  <c r="I17" i="2"/>
  <c r="F64" i="2"/>
  <c r="I64" i="2" s="1"/>
  <c r="I59" i="2"/>
  <c r="I37" i="1"/>
  <c r="E36" i="1"/>
  <c r="G36" i="1" s="1"/>
  <c r="J36" i="1" s="1"/>
  <c r="G35" i="1"/>
  <c r="H35" i="1" s="1"/>
  <c r="G34" i="1"/>
  <c r="H34" i="1" s="1"/>
  <c r="G33" i="1"/>
  <c r="H33" i="1" s="1"/>
  <c r="E28" i="1"/>
  <c r="E20" i="1"/>
  <c r="G30" i="1"/>
  <c r="H30" i="1" s="1"/>
  <c r="K30" i="1" s="1"/>
  <c r="H36" i="1" l="1"/>
  <c r="K36" i="1" s="1"/>
  <c r="J30" i="1"/>
  <c r="G10" i="1" l="1"/>
  <c r="E15" i="1"/>
  <c r="H10" i="1" l="1"/>
  <c r="K10" i="1" s="1"/>
  <c r="J10" i="1"/>
  <c r="G31" i="1"/>
  <c r="G29" i="1"/>
  <c r="H29" i="1" s="1"/>
  <c r="G28" i="1"/>
  <c r="G27" i="1"/>
  <c r="H27" i="1" s="1"/>
  <c r="G26" i="1"/>
  <c r="H26" i="1" s="1"/>
  <c r="G25" i="1"/>
  <c r="H25" i="1" s="1"/>
  <c r="G24" i="1"/>
  <c r="H24" i="1" s="1"/>
  <c r="G23" i="1"/>
  <c r="H23" i="1" s="1"/>
  <c r="G21" i="1"/>
  <c r="G20" i="1"/>
  <c r="G19" i="1"/>
  <c r="H19" i="1" s="1"/>
  <c r="G18" i="1"/>
  <c r="H18" i="1" s="1"/>
  <c r="G17" i="1"/>
  <c r="H17" i="1" s="1"/>
  <c r="G15" i="1"/>
  <c r="G14" i="1"/>
  <c r="H14" i="1" s="1"/>
  <c r="G13" i="1"/>
  <c r="H13" i="1" s="1"/>
  <c r="G12" i="1"/>
  <c r="H12" i="1" s="1"/>
  <c r="K29" i="1" l="1"/>
  <c r="J29" i="1"/>
  <c r="H21" i="1"/>
  <c r="K21" i="1" s="1"/>
  <c r="J21" i="1"/>
  <c r="H31" i="1"/>
  <c r="K31" i="1" s="1"/>
  <c r="J31" i="1"/>
  <c r="H15" i="1"/>
  <c r="K15" i="1" s="1"/>
  <c r="J15" i="1"/>
  <c r="H20" i="1"/>
  <c r="K20" i="1" s="1"/>
  <c r="J20" i="1"/>
  <c r="H28" i="1"/>
  <c r="K28" i="1" s="1"/>
  <c r="J28" i="1"/>
  <c r="J37" i="1" l="1"/>
  <c r="K37" i="1"/>
</calcChain>
</file>

<file path=xl/sharedStrings.xml><?xml version="1.0" encoding="utf-8"?>
<sst xmlns="http://schemas.openxmlformats.org/spreadsheetml/2006/main" count="127" uniqueCount="58">
  <si>
    <t>Adatok Ft ban</t>
  </si>
  <si>
    <t>Sorsz.</t>
  </si>
  <si>
    <t>Megnevezés</t>
  </si>
  <si>
    <t> 1.</t>
  </si>
  <si>
    <t>2.</t>
  </si>
  <si>
    <t>3.</t>
  </si>
  <si>
    <t>ebéd:</t>
  </si>
  <si>
    <t>tízórai:</t>
  </si>
  <si>
    <t>uzsonna:</t>
  </si>
  <si>
    <t>Összesen:</t>
  </si>
  <si>
    <t>4.</t>
  </si>
  <si>
    <t>5.</t>
  </si>
  <si>
    <t>6.</t>
  </si>
  <si>
    <t>reggeli:</t>
  </si>
  <si>
    <t xml:space="preserve">vacsora: </t>
  </si>
  <si>
    <t>7.</t>
  </si>
  <si>
    <t>Iskolai diétás ebéd</t>
  </si>
  <si>
    <t>Óvodai diétás</t>
  </si>
  <si>
    <r>
      <t xml:space="preserve">Általános iskolai menza:
</t>
    </r>
    <r>
      <rPr>
        <sz val="8"/>
        <color theme="1"/>
        <rFont val="Garamond"/>
        <family val="1"/>
        <charset val="238"/>
      </rPr>
      <t>(csak ebéd, 1. korcsoport)</t>
    </r>
  </si>
  <si>
    <r>
      <t xml:space="preserve">Általános iskolai menza:
</t>
    </r>
    <r>
      <rPr>
        <sz val="8"/>
        <color theme="1"/>
        <rFont val="Garamond"/>
        <family val="1"/>
        <charset val="238"/>
      </rPr>
      <t>(csak ebéd, 2. korcsoport)</t>
    </r>
  </si>
  <si>
    <r>
      <t xml:space="preserve">Általános iskolai
</t>
    </r>
    <r>
      <rPr>
        <sz val="8"/>
        <color theme="1"/>
        <rFont val="Garamond"/>
        <family val="1"/>
        <charset val="238"/>
      </rPr>
      <t>(3x-i étk., 1. korcsoport)</t>
    </r>
  </si>
  <si>
    <r>
      <t xml:space="preserve">Általános iskolai
</t>
    </r>
    <r>
      <rPr>
        <sz val="8"/>
        <color theme="1"/>
        <rFont val="Garamond"/>
        <family val="1"/>
        <charset val="238"/>
      </rPr>
      <t>(3x-i étk., 2. korcsoport)</t>
    </r>
  </si>
  <si>
    <r>
      <t xml:space="preserve">Középiskolai kollégiumi ellátás
</t>
    </r>
    <r>
      <rPr>
        <sz val="8"/>
        <color theme="1"/>
        <rFont val="Garamond"/>
        <family val="1"/>
        <charset val="238"/>
      </rPr>
      <t>(5xi étkezés)</t>
    </r>
  </si>
  <si>
    <r>
      <t>Középiskolai menza
(</t>
    </r>
    <r>
      <rPr>
        <sz val="8"/>
        <color theme="1"/>
        <rFont val="Garamond"/>
        <family val="1"/>
        <charset val="238"/>
      </rPr>
      <t>csak ebéd)</t>
    </r>
  </si>
  <si>
    <t>ÁFÁ-val növelt ár</t>
  </si>
  <si>
    <t>ÁFA nélküli ár</t>
  </si>
  <si>
    <t>Rezsi-költség</t>
  </si>
  <si>
    <t>Nyersanyag költség (nettó)</t>
  </si>
  <si>
    <t>Adagszám (éves)</t>
  </si>
  <si>
    <t>Kiadás összesen (nettó)</t>
  </si>
  <si>
    <t>Kiadás összesen (bruttó)</t>
  </si>
  <si>
    <t xml:space="preserve">9. </t>
  </si>
  <si>
    <t>8.</t>
  </si>
  <si>
    <t>Bölcsődei diétás</t>
  </si>
  <si>
    <t>10.</t>
  </si>
  <si>
    <r>
      <t xml:space="preserve">Óvodai ellátás
</t>
    </r>
    <r>
      <rPr>
        <sz val="8"/>
        <color theme="1"/>
        <rFont val="Garamond"/>
        <family val="1"/>
        <charset val="238"/>
      </rPr>
      <t>(3xi étkezés)</t>
    </r>
  </si>
  <si>
    <t>Egy tanévre vonatkozó közétkeztetési költség meghatározása</t>
  </si>
  <si>
    <t>Ajánalttevők által a táblázatban az egy adagra jutó rezsiköltséget kell megadni.</t>
  </si>
  <si>
    <t>Nyersanyagköltség (nettó)</t>
  </si>
  <si>
    <t>Rezsikölt-ség (nettó)</t>
  </si>
  <si>
    <t>Áfa nélküli ár</t>
  </si>
  <si>
    <t>Áfával növelt ár</t>
  </si>
  <si>
    <t>Óvodai étkezés</t>
  </si>
  <si>
    <t>reggeli</t>
  </si>
  <si>
    <t>tízórai</t>
  </si>
  <si>
    <t>ebéd</t>
  </si>
  <si>
    <t>uzsonna</t>
  </si>
  <si>
    <t>vacsora</t>
  </si>
  <si>
    <t>Általános iskolai étkezés
(1. korcsoport)</t>
  </si>
  <si>
    <t>Általános iskolai étkezés
(2. korcsoport)</t>
  </si>
  <si>
    <t>Középiskolai étkezés</t>
  </si>
  <si>
    <t>Bölcsődei diétás étkezés</t>
  </si>
  <si>
    <t>Óvodai diétás étkezés</t>
  </si>
  <si>
    <t>Általános iskolai diétás étkezés (1. korcsoport)</t>
  </si>
  <si>
    <t>Általános iskolai diétás étkezés (2. korcsoport)</t>
  </si>
  <si>
    <t>Középiskolai diétás
étkezés</t>
  </si>
  <si>
    <t>Ajánlattevők által a táblázatban az egy adagra jutó rezsiköltséget kell megadni.</t>
  </si>
  <si>
    <t>Megjegyzés: Kérjük ahhoz az étkezés típusushoz is rezsiköltséget megadni, amelyhez jelenleg nincs adagszám hozzárendelve. Az összesített nettó ajánlati árban az ezek kiadási összege nem fog szerepelni, de ajánlatkérő a szerződés szerint a teljesítés során az ilyen típusú étkezésre is adhat le konkrét megrendelést!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</si>
</sst>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8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Constantia"/>
      <family val="1"/>
      <charset val="238"/>
    </font>
    <font>
      <sz val="10"/>
      <color theme="1"/>
      <name val="Constantia"/>
      <family val="1"/>
      <charset val="238"/>
    </font>
    <font>
      <b/>
      <sz val="10"/>
      <color theme="1"/>
      <name val="Constant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top" wrapText="1"/>
    </xf>
    <xf numFmtId="0" fontId="10" fillId="0" borderId="22" xfId="0" applyFont="1" applyBorder="1" applyAlignment="1">
      <alignment vertical="center"/>
    </xf>
    <xf numFmtId="3" fontId="9" fillId="0" borderId="22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9" fillId="4" borderId="22" xfId="0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indent="4"/>
    </xf>
    <xf numFmtId="0" fontId="10" fillId="0" borderId="22" xfId="0" applyFont="1" applyBorder="1" applyAlignment="1">
      <alignment wrapText="1"/>
    </xf>
    <xf numFmtId="0" fontId="10" fillId="0" borderId="22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3" fontId="9" fillId="5" borderId="22" xfId="0" applyNumberFormat="1" applyFont="1" applyFill="1" applyBorder="1" applyAlignment="1">
      <alignment horizontal="right" vertical="center"/>
    </xf>
    <xf numFmtId="3" fontId="10" fillId="5" borderId="2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3" fontId="9" fillId="0" borderId="0" xfId="0" applyNumberFormat="1" applyFont="1"/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right" vertical="center"/>
    </xf>
    <xf numFmtId="0" fontId="10" fillId="0" borderId="0" xfId="0" applyFont="1" applyAlignment="1">
      <alignment horizontal="center" vertical="top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37"/>
  <sheetViews>
    <sheetView view="pageBreakPreview" zoomScale="60" zoomScaleNormal="140" workbookViewId="0">
      <selection activeCell="F32" sqref="F32"/>
    </sheetView>
  </sheetViews>
  <sheetFormatPr defaultRowHeight="15" x14ac:dyDescent="0.25"/>
  <cols>
    <col min="2" max="2" width="9.140625" customWidth="1"/>
  </cols>
  <sheetData>
    <row r="3" spans="1:12" x14ac:dyDescent="0.25">
      <c r="B3" s="72" t="s">
        <v>36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x14ac:dyDescent="0.25">
      <c r="A4" s="1"/>
      <c r="B4" s="1" t="s">
        <v>37</v>
      </c>
      <c r="C4" s="2"/>
      <c r="I4" s="3"/>
      <c r="J4" s="4"/>
      <c r="K4" s="4"/>
      <c r="L4" s="4"/>
    </row>
    <row r="5" spans="1:12" x14ac:dyDescent="0.25">
      <c r="A5" s="1"/>
      <c r="B5" s="2"/>
      <c r="C5" s="1"/>
      <c r="D5" s="1"/>
      <c r="E5" s="1"/>
      <c r="F5" s="1"/>
      <c r="G5" s="1"/>
      <c r="H5" s="5"/>
      <c r="I5" s="4"/>
      <c r="J5" s="4"/>
      <c r="K5" s="4"/>
    </row>
    <row r="6" spans="1:12" x14ac:dyDescent="0.25">
      <c r="A6" s="25"/>
      <c r="B6" s="25"/>
      <c r="C6" s="25"/>
      <c r="D6" s="25"/>
      <c r="E6" s="25"/>
      <c r="F6" s="25"/>
      <c r="G6" s="25"/>
      <c r="H6" s="25"/>
      <c r="I6" s="4"/>
      <c r="J6" s="4"/>
      <c r="K6" s="4"/>
    </row>
    <row r="7" spans="1:12" ht="15.75" customHeight="1" thickBot="1" x14ac:dyDescent="0.3">
      <c r="A7" s="73" t="s">
        <v>0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2" ht="42" customHeight="1" thickBot="1" x14ac:dyDescent="0.3">
      <c r="A8" s="6" t="s">
        <v>1</v>
      </c>
      <c r="B8" s="74" t="s">
        <v>2</v>
      </c>
      <c r="C8" s="75"/>
      <c r="D8" s="76"/>
      <c r="E8" s="7" t="s">
        <v>27</v>
      </c>
      <c r="F8" s="7" t="s">
        <v>26</v>
      </c>
      <c r="G8" s="8" t="s">
        <v>25</v>
      </c>
      <c r="H8" s="8" t="s">
        <v>24</v>
      </c>
      <c r="I8" s="8" t="s">
        <v>28</v>
      </c>
      <c r="J8" s="8" t="s">
        <v>29</v>
      </c>
      <c r="K8" s="8" t="s">
        <v>30</v>
      </c>
    </row>
    <row r="9" spans="1:12" ht="27.75" customHeight="1" thickBot="1" x14ac:dyDescent="0.3">
      <c r="A9" s="9" t="s">
        <v>3</v>
      </c>
      <c r="B9" s="54" t="s">
        <v>18</v>
      </c>
      <c r="C9" s="55"/>
      <c r="D9" s="56"/>
      <c r="E9" s="10">
        <v>465</v>
      </c>
      <c r="F9" s="18"/>
      <c r="G9" s="10">
        <f>E9+F9</f>
        <v>465</v>
      </c>
      <c r="H9" s="10">
        <f>G9*1.27</f>
        <v>590.54999999999995</v>
      </c>
      <c r="I9" s="10">
        <v>75075</v>
      </c>
      <c r="J9" s="10">
        <f>G9*I9</f>
        <v>34909875</v>
      </c>
      <c r="K9" s="10">
        <f>H9*I9</f>
        <v>44335541.25</v>
      </c>
    </row>
    <row r="10" spans="1:12" ht="30" customHeight="1" thickBot="1" x14ac:dyDescent="0.3">
      <c r="A10" s="9" t="s">
        <v>4</v>
      </c>
      <c r="B10" s="57" t="s">
        <v>19</v>
      </c>
      <c r="C10" s="58"/>
      <c r="D10" s="59"/>
      <c r="E10" s="11">
        <v>481</v>
      </c>
      <c r="F10" s="19"/>
      <c r="G10" s="11">
        <f>E10+F10</f>
        <v>481</v>
      </c>
      <c r="H10" s="11">
        <f>G10*1.27</f>
        <v>610.87</v>
      </c>
      <c r="I10" s="11">
        <v>94801</v>
      </c>
      <c r="J10" s="11">
        <f>G10*I10</f>
        <v>45599281</v>
      </c>
      <c r="K10" s="11">
        <f>H10*I10</f>
        <v>57911086.869999997</v>
      </c>
    </row>
    <row r="11" spans="1:12" ht="29.25" customHeight="1" x14ac:dyDescent="0.25">
      <c r="A11" s="51" t="s">
        <v>5</v>
      </c>
      <c r="B11" s="57" t="s">
        <v>20</v>
      </c>
      <c r="C11" s="58"/>
      <c r="D11" s="59"/>
      <c r="E11" s="12"/>
      <c r="F11" s="20"/>
      <c r="G11" s="13"/>
      <c r="H11" s="13"/>
      <c r="I11" s="13"/>
      <c r="J11" s="13"/>
      <c r="K11" s="13"/>
    </row>
    <row r="12" spans="1:12" x14ac:dyDescent="0.25">
      <c r="A12" s="52"/>
      <c r="B12" s="63" t="s">
        <v>6</v>
      </c>
      <c r="C12" s="64"/>
      <c r="D12" s="67"/>
      <c r="E12" s="14">
        <v>465</v>
      </c>
      <c r="F12" s="21"/>
      <c r="G12" s="11">
        <f t="shared" ref="G12:G15" si="0">E12+F12</f>
        <v>465</v>
      </c>
      <c r="H12" s="11">
        <f t="shared" ref="H12:H15" si="1">G12*1.27</f>
        <v>590.54999999999995</v>
      </c>
      <c r="I12" s="11"/>
      <c r="J12" s="11"/>
      <c r="K12" s="11"/>
    </row>
    <row r="13" spans="1:12" x14ac:dyDescent="0.25">
      <c r="A13" s="52"/>
      <c r="B13" s="63" t="s">
        <v>7</v>
      </c>
      <c r="C13" s="64"/>
      <c r="D13" s="67"/>
      <c r="E13" s="14">
        <v>154</v>
      </c>
      <c r="F13" s="21"/>
      <c r="G13" s="11">
        <f t="shared" si="0"/>
        <v>154</v>
      </c>
      <c r="H13" s="11">
        <f t="shared" si="1"/>
        <v>195.58</v>
      </c>
      <c r="I13" s="11"/>
      <c r="J13" s="11"/>
      <c r="K13" s="11"/>
    </row>
    <row r="14" spans="1:12" ht="15.75" thickBot="1" x14ac:dyDescent="0.3">
      <c r="A14" s="52"/>
      <c r="B14" s="68" t="s">
        <v>8</v>
      </c>
      <c r="C14" s="69"/>
      <c r="D14" s="70"/>
      <c r="E14" s="14">
        <v>136</v>
      </c>
      <c r="F14" s="22"/>
      <c r="G14" s="11">
        <f t="shared" si="0"/>
        <v>136</v>
      </c>
      <c r="H14" s="11">
        <f t="shared" si="1"/>
        <v>172.72</v>
      </c>
      <c r="I14" s="11"/>
      <c r="J14" s="11"/>
      <c r="K14" s="11"/>
    </row>
    <row r="15" spans="1:12" ht="15.75" thickBot="1" x14ac:dyDescent="0.3">
      <c r="A15" s="53"/>
      <c r="B15" s="54" t="s">
        <v>9</v>
      </c>
      <c r="C15" s="55"/>
      <c r="D15" s="56"/>
      <c r="E15" s="10">
        <f>SUM(E12:E14)</f>
        <v>755</v>
      </c>
      <c r="F15" s="23"/>
      <c r="G15" s="10">
        <f t="shared" si="0"/>
        <v>755</v>
      </c>
      <c r="H15" s="10">
        <f t="shared" si="1"/>
        <v>958.85</v>
      </c>
      <c r="I15" s="10">
        <v>164198</v>
      </c>
      <c r="J15" s="10">
        <f>G15*I15</f>
        <v>123969490</v>
      </c>
      <c r="K15" s="10">
        <f>H15*I15</f>
        <v>157441252.30000001</v>
      </c>
    </row>
    <row r="16" spans="1:12" ht="30" customHeight="1" x14ac:dyDescent="0.25">
      <c r="A16" s="51" t="s">
        <v>10</v>
      </c>
      <c r="B16" s="57" t="s">
        <v>21</v>
      </c>
      <c r="C16" s="58"/>
      <c r="D16" s="59"/>
      <c r="E16" s="11"/>
      <c r="F16" s="19"/>
      <c r="G16" s="11"/>
      <c r="H16" s="11"/>
      <c r="I16" s="11"/>
      <c r="J16" s="11"/>
      <c r="K16" s="11"/>
    </row>
    <row r="17" spans="1:11" x14ac:dyDescent="0.25">
      <c r="A17" s="52"/>
      <c r="B17" s="63" t="s">
        <v>6</v>
      </c>
      <c r="C17" s="64"/>
      <c r="D17" s="67"/>
      <c r="E17" s="11">
        <v>481</v>
      </c>
      <c r="F17" s="19"/>
      <c r="G17" s="11">
        <f t="shared" ref="G17:G21" si="2">E17+F17</f>
        <v>481</v>
      </c>
      <c r="H17" s="11">
        <f t="shared" ref="H17:H21" si="3">G17*1.27</f>
        <v>610.87</v>
      </c>
      <c r="I17" s="11"/>
      <c r="J17" s="11"/>
      <c r="K17" s="11"/>
    </row>
    <row r="18" spans="1:11" x14ac:dyDescent="0.25">
      <c r="A18" s="52"/>
      <c r="B18" s="63" t="s">
        <v>7</v>
      </c>
      <c r="C18" s="64"/>
      <c r="D18" s="67"/>
      <c r="E18" s="11">
        <v>154</v>
      </c>
      <c r="F18" s="19"/>
      <c r="G18" s="11">
        <f t="shared" si="2"/>
        <v>154</v>
      </c>
      <c r="H18" s="11">
        <f t="shared" si="3"/>
        <v>195.58</v>
      </c>
      <c r="I18" s="11"/>
      <c r="J18" s="11"/>
      <c r="K18" s="11"/>
    </row>
    <row r="19" spans="1:11" ht="15.75" thickBot="1" x14ac:dyDescent="0.3">
      <c r="A19" s="52"/>
      <c r="B19" s="68" t="s">
        <v>8</v>
      </c>
      <c r="C19" s="69"/>
      <c r="D19" s="70"/>
      <c r="E19" s="11">
        <v>136</v>
      </c>
      <c r="F19" s="19"/>
      <c r="G19" s="11">
        <f t="shared" si="2"/>
        <v>136</v>
      </c>
      <c r="H19" s="11">
        <f t="shared" si="3"/>
        <v>172.72</v>
      </c>
      <c r="I19" s="11"/>
      <c r="J19" s="11"/>
      <c r="K19" s="11"/>
    </row>
    <row r="20" spans="1:11" ht="15.75" thickBot="1" x14ac:dyDescent="0.3">
      <c r="A20" s="53"/>
      <c r="B20" s="54" t="s">
        <v>9</v>
      </c>
      <c r="C20" s="55"/>
      <c r="D20" s="56"/>
      <c r="E20" s="10">
        <f>SUM(E17:E19)</f>
        <v>771</v>
      </c>
      <c r="F20" s="18"/>
      <c r="G20" s="10">
        <f t="shared" si="2"/>
        <v>771</v>
      </c>
      <c r="H20" s="10">
        <f t="shared" si="3"/>
        <v>979.17</v>
      </c>
      <c r="I20" s="10">
        <v>39520</v>
      </c>
      <c r="J20" s="10">
        <f t="shared" ref="J20:J21" si="4">G20*I20</f>
        <v>30469920</v>
      </c>
      <c r="K20" s="10">
        <f t="shared" ref="K20:K21" si="5">H20*I20</f>
        <v>38696798.399999999</v>
      </c>
    </row>
    <row r="21" spans="1:11" ht="32.25" customHeight="1" thickBot="1" x14ac:dyDescent="0.3">
      <c r="A21" s="9" t="s">
        <v>11</v>
      </c>
      <c r="B21" s="54" t="s">
        <v>23</v>
      </c>
      <c r="C21" s="55"/>
      <c r="D21" s="56"/>
      <c r="E21" s="10">
        <v>526</v>
      </c>
      <c r="F21" s="18"/>
      <c r="G21" s="10">
        <f t="shared" si="2"/>
        <v>526</v>
      </c>
      <c r="H21" s="10">
        <f t="shared" si="3"/>
        <v>668.02</v>
      </c>
      <c r="I21" s="10">
        <v>70051</v>
      </c>
      <c r="J21" s="10">
        <f t="shared" si="4"/>
        <v>36846826</v>
      </c>
      <c r="K21" s="10">
        <f t="shared" si="5"/>
        <v>46795469.019999996</v>
      </c>
    </row>
    <row r="22" spans="1:11" ht="30.75" customHeight="1" x14ac:dyDescent="0.25">
      <c r="A22" s="60" t="s">
        <v>12</v>
      </c>
      <c r="B22" s="57" t="s">
        <v>22</v>
      </c>
      <c r="C22" s="58"/>
      <c r="D22" s="62"/>
      <c r="E22" s="11"/>
      <c r="F22" s="19"/>
      <c r="G22" s="11"/>
      <c r="H22" s="11"/>
      <c r="I22" s="11"/>
      <c r="J22" s="11"/>
      <c r="K22" s="11"/>
    </row>
    <row r="23" spans="1:11" x14ac:dyDescent="0.25">
      <c r="A23" s="52"/>
      <c r="B23" s="63" t="s">
        <v>13</v>
      </c>
      <c r="C23" s="64"/>
      <c r="D23" s="65"/>
      <c r="E23" s="11">
        <v>259</v>
      </c>
      <c r="F23" s="19"/>
      <c r="G23" s="11">
        <f t="shared" ref="G23:G31" si="6">E23+F23</f>
        <v>259</v>
      </c>
      <c r="H23" s="11">
        <f t="shared" ref="H23:H31" si="7">G23*1.27</f>
        <v>328.93</v>
      </c>
      <c r="I23" s="11"/>
      <c r="J23" s="11"/>
      <c r="K23" s="11"/>
    </row>
    <row r="24" spans="1:11" x14ac:dyDescent="0.25">
      <c r="A24" s="52"/>
      <c r="B24" s="63" t="s">
        <v>7</v>
      </c>
      <c r="C24" s="64"/>
      <c r="D24" s="65"/>
      <c r="E24" s="11">
        <v>154</v>
      </c>
      <c r="F24" s="19"/>
      <c r="G24" s="11">
        <f t="shared" si="6"/>
        <v>154</v>
      </c>
      <c r="H24" s="11">
        <f t="shared" si="7"/>
        <v>195.58</v>
      </c>
      <c r="I24" s="11"/>
      <c r="J24" s="11"/>
      <c r="K24" s="11"/>
    </row>
    <row r="25" spans="1:11" x14ac:dyDescent="0.25">
      <c r="A25" s="52"/>
      <c r="B25" s="63" t="s">
        <v>6</v>
      </c>
      <c r="C25" s="64"/>
      <c r="D25" s="65"/>
      <c r="E25" s="11">
        <v>526</v>
      </c>
      <c r="F25" s="19"/>
      <c r="G25" s="11">
        <f t="shared" si="6"/>
        <v>526</v>
      </c>
      <c r="H25" s="11">
        <f t="shared" si="7"/>
        <v>668.02</v>
      </c>
      <c r="I25" s="11"/>
      <c r="J25" s="11"/>
      <c r="K25" s="11"/>
    </row>
    <row r="26" spans="1:11" x14ac:dyDescent="0.25">
      <c r="A26" s="52"/>
      <c r="B26" s="63" t="s">
        <v>8</v>
      </c>
      <c r="C26" s="64"/>
      <c r="D26" s="65"/>
      <c r="E26" s="11">
        <v>136</v>
      </c>
      <c r="F26" s="19"/>
      <c r="G26" s="11">
        <f t="shared" si="6"/>
        <v>136</v>
      </c>
      <c r="H26" s="11">
        <f t="shared" si="7"/>
        <v>172.72</v>
      </c>
      <c r="I26" s="11"/>
      <c r="J26" s="11"/>
      <c r="K26" s="11"/>
    </row>
    <row r="27" spans="1:11" ht="15.75" thickBot="1" x14ac:dyDescent="0.3">
      <c r="A27" s="52"/>
      <c r="B27" s="68" t="s">
        <v>14</v>
      </c>
      <c r="C27" s="69"/>
      <c r="D27" s="71"/>
      <c r="E27" s="11">
        <v>351</v>
      </c>
      <c r="F27" s="19"/>
      <c r="G27" s="11">
        <f t="shared" si="6"/>
        <v>351</v>
      </c>
      <c r="H27" s="11">
        <f t="shared" si="7"/>
        <v>445.77</v>
      </c>
      <c r="I27" s="11"/>
      <c r="J27" s="11"/>
      <c r="K27" s="11"/>
    </row>
    <row r="28" spans="1:11" ht="15.75" thickBot="1" x14ac:dyDescent="0.3">
      <c r="A28" s="61"/>
      <c r="B28" s="54" t="s">
        <v>9</v>
      </c>
      <c r="C28" s="55"/>
      <c r="D28" s="66"/>
      <c r="E28" s="10">
        <f>SUM(E23:E27)</f>
        <v>1426</v>
      </c>
      <c r="F28" s="18"/>
      <c r="G28" s="10">
        <f t="shared" si="6"/>
        <v>1426</v>
      </c>
      <c r="H28" s="10">
        <f t="shared" si="7"/>
        <v>1811.02</v>
      </c>
      <c r="I28" s="10">
        <v>81638</v>
      </c>
      <c r="J28" s="10">
        <f t="shared" ref="J28:J31" si="8">G28*I28</f>
        <v>116415788</v>
      </c>
      <c r="K28" s="10">
        <f t="shared" ref="K28:K31" si="9">H28*I28</f>
        <v>147848050.75999999</v>
      </c>
    </row>
    <row r="29" spans="1:11" ht="15.75" thickBot="1" x14ac:dyDescent="0.3">
      <c r="A29" s="16" t="s">
        <v>15</v>
      </c>
      <c r="B29" s="54" t="s">
        <v>16</v>
      </c>
      <c r="C29" s="55"/>
      <c r="D29" s="56"/>
      <c r="E29" s="26">
        <v>571</v>
      </c>
      <c r="F29" s="23"/>
      <c r="G29" s="15">
        <f t="shared" si="6"/>
        <v>571</v>
      </c>
      <c r="H29" s="10">
        <f t="shared" si="7"/>
        <v>725.17</v>
      </c>
      <c r="I29" s="15">
        <v>2462</v>
      </c>
      <c r="J29" s="15">
        <f t="shared" si="8"/>
        <v>1405802</v>
      </c>
      <c r="K29" s="15">
        <f t="shared" si="9"/>
        <v>1785368.5399999998</v>
      </c>
    </row>
    <row r="30" spans="1:11" ht="15.75" thickBot="1" x14ac:dyDescent="0.3">
      <c r="A30" s="17" t="s">
        <v>32</v>
      </c>
      <c r="B30" s="48" t="s">
        <v>17</v>
      </c>
      <c r="C30" s="49"/>
      <c r="D30" s="50"/>
      <c r="E30" s="27">
        <v>571</v>
      </c>
      <c r="F30" s="18"/>
      <c r="G30" s="10">
        <f t="shared" ref="G30" si="10">E30+F30</f>
        <v>571</v>
      </c>
      <c r="H30" s="10">
        <f t="shared" ref="H30" si="11">G30*1.27</f>
        <v>725.17</v>
      </c>
      <c r="I30" s="10">
        <v>2472</v>
      </c>
      <c r="J30" s="10">
        <f t="shared" ref="J30" si="12">G30*I30</f>
        <v>1411512</v>
      </c>
      <c r="K30" s="10">
        <f t="shared" ref="K30" si="13">H30*I30</f>
        <v>1792620.24</v>
      </c>
    </row>
    <row r="31" spans="1:11" ht="15.75" customHeight="1" thickBot="1" x14ac:dyDescent="0.3">
      <c r="A31" s="17" t="s">
        <v>31</v>
      </c>
      <c r="B31" s="48" t="s">
        <v>33</v>
      </c>
      <c r="C31" s="49"/>
      <c r="D31" s="50"/>
      <c r="E31" s="27">
        <v>571</v>
      </c>
      <c r="F31" s="18"/>
      <c r="G31" s="10">
        <f t="shared" si="6"/>
        <v>571</v>
      </c>
      <c r="H31" s="10">
        <f t="shared" si="7"/>
        <v>725.17</v>
      </c>
      <c r="I31" s="10">
        <v>1030</v>
      </c>
      <c r="J31" s="10">
        <f t="shared" si="8"/>
        <v>588130</v>
      </c>
      <c r="K31" s="10">
        <f t="shared" si="9"/>
        <v>746925.1</v>
      </c>
    </row>
    <row r="32" spans="1:11" ht="30.75" customHeight="1" x14ac:dyDescent="0.25">
      <c r="A32" s="60" t="s">
        <v>34</v>
      </c>
      <c r="B32" s="57" t="s">
        <v>35</v>
      </c>
      <c r="C32" s="58"/>
      <c r="D32" s="62"/>
      <c r="E32" s="11"/>
      <c r="F32" s="19"/>
      <c r="G32" s="11"/>
      <c r="H32" s="11"/>
      <c r="I32" s="11"/>
      <c r="J32" s="11"/>
      <c r="K32" s="11"/>
    </row>
    <row r="33" spans="1:11" ht="15.75" customHeight="1" x14ac:dyDescent="0.25">
      <c r="A33" s="52"/>
      <c r="B33" s="63" t="s">
        <v>7</v>
      </c>
      <c r="C33" s="64"/>
      <c r="D33" s="65"/>
      <c r="E33" s="11">
        <v>127</v>
      </c>
      <c r="F33" s="19"/>
      <c r="G33" s="11">
        <f t="shared" ref="G33:G36" si="14">E33+F33</f>
        <v>127</v>
      </c>
      <c r="H33" s="11">
        <f t="shared" ref="H33:H36" si="15">G33*1.27</f>
        <v>161.29</v>
      </c>
      <c r="I33" s="11"/>
      <c r="J33" s="11"/>
      <c r="K33" s="11"/>
    </row>
    <row r="34" spans="1:11" ht="15.75" customHeight="1" x14ac:dyDescent="0.25">
      <c r="A34" s="52"/>
      <c r="B34" s="63" t="s">
        <v>6</v>
      </c>
      <c r="C34" s="64"/>
      <c r="D34" s="65"/>
      <c r="E34" s="11">
        <v>361</v>
      </c>
      <c r="F34" s="19"/>
      <c r="G34" s="11">
        <f t="shared" si="14"/>
        <v>361</v>
      </c>
      <c r="H34" s="11">
        <f t="shared" si="15"/>
        <v>458.47</v>
      </c>
      <c r="I34" s="11"/>
      <c r="J34" s="11"/>
      <c r="K34" s="11"/>
    </row>
    <row r="35" spans="1:11" ht="15.75" customHeight="1" thickBot="1" x14ac:dyDescent="0.3">
      <c r="A35" s="52"/>
      <c r="B35" s="63" t="s">
        <v>8</v>
      </c>
      <c r="C35" s="64"/>
      <c r="D35" s="65"/>
      <c r="E35" s="11">
        <v>103</v>
      </c>
      <c r="F35" s="19"/>
      <c r="G35" s="11">
        <f t="shared" si="14"/>
        <v>103</v>
      </c>
      <c r="H35" s="11">
        <f t="shared" si="15"/>
        <v>130.81</v>
      </c>
      <c r="I35" s="11"/>
      <c r="J35" s="11"/>
      <c r="K35" s="11"/>
    </row>
    <row r="36" spans="1:11" ht="15.75" customHeight="1" thickBot="1" x14ac:dyDescent="0.3">
      <c r="A36" s="61"/>
      <c r="B36" s="54" t="s">
        <v>9</v>
      </c>
      <c r="C36" s="55"/>
      <c r="D36" s="66"/>
      <c r="E36" s="10">
        <f>SUM(E33:E35)</f>
        <v>591</v>
      </c>
      <c r="F36" s="18"/>
      <c r="G36" s="10">
        <f t="shared" si="14"/>
        <v>591</v>
      </c>
      <c r="H36" s="10">
        <f t="shared" si="15"/>
        <v>750.57</v>
      </c>
      <c r="I36" s="10">
        <v>69753</v>
      </c>
      <c r="J36" s="10">
        <f>G36*I36</f>
        <v>41224023</v>
      </c>
      <c r="K36" s="10">
        <f t="shared" ref="K36" si="16">H36*I36</f>
        <v>52354509.210000001</v>
      </c>
    </row>
    <row r="37" spans="1:11" ht="15.75" customHeight="1" thickBot="1" x14ac:dyDescent="0.3">
      <c r="A37" s="45" t="s">
        <v>9</v>
      </c>
      <c r="B37" s="46"/>
      <c r="C37" s="46"/>
      <c r="D37" s="46"/>
      <c r="E37" s="46"/>
      <c r="F37" s="46"/>
      <c r="G37" s="46"/>
      <c r="H37" s="47"/>
      <c r="I37" s="24">
        <f>SUM(I9:I36)</f>
        <v>601000</v>
      </c>
      <c r="J37" s="24">
        <f>SUM(J9:J36)</f>
        <v>432840647</v>
      </c>
      <c r="K37" s="24">
        <f t="shared" ref="K37" si="17">SUM(K9:K36)</f>
        <v>549707621.69000006</v>
      </c>
    </row>
  </sheetData>
  <mergeCells count="36">
    <mergeCell ref="B12:D12"/>
    <mergeCell ref="B13:D13"/>
    <mergeCell ref="B14:D14"/>
    <mergeCell ref="B15:D15"/>
    <mergeCell ref="B3:L3"/>
    <mergeCell ref="A7:K7"/>
    <mergeCell ref="B8:D8"/>
    <mergeCell ref="B35:D35"/>
    <mergeCell ref="B36:D36"/>
    <mergeCell ref="B16:D16"/>
    <mergeCell ref="B17:D17"/>
    <mergeCell ref="B32:D32"/>
    <mergeCell ref="B33:D33"/>
    <mergeCell ref="B25:D25"/>
    <mergeCell ref="B26:D26"/>
    <mergeCell ref="B18:D18"/>
    <mergeCell ref="B19:D19"/>
    <mergeCell ref="B20:D20"/>
    <mergeCell ref="B30:D30"/>
    <mergeCell ref="B27:D27"/>
    <mergeCell ref="A37:H37"/>
    <mergeCell ref="B31:D31"/>
    <mergeCell ref="A16:A20"/>
    <mergeCell ref="B9:D9"/>
    <mergeCell ref="B10:D10"/>
    <mergeCell ref="B21:D21"/>
    <mergeCell ref="A22:A28"/>
    <mergeCell ref="B22:D22"/>
    <mergeCell ref="B23:D23"/>
    <mergeCell ref="B24:D24"/>
    <mergeCell ref="B29:D29"/>
    <mergeCell ref="B28:D28"/>
    <mergeCell ref="A11:A15"/>
    <mergeCell ref="B11:D11"/>
    <mergeCell ref="A32:A36"/>
    <mergeCell ref="B34:D3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9EDE3-5134-4611-926E-BB66ECEAB088}">
  <sheetPr>
    <pageSetUpPr fitToPage="1"/>
  </sheetPr>
  <dimension ref="A1:K75"/>
  <sheetViews>
    <sheetView tabSelected="1" zoomScale="130" zoomScaleNormal="130" workbookViewId="0">
      <selection activeCell="L10" sqref="L10"/>
    </sheetView>
  </sheetViews>
  <sheetFormatPr defaultRowHeight="12.75" x14ac:dyDescent="0.2"/>
  <cols>
    <col min="1" max="1" width="6" style="28" customWidth="1"/>
    <col min="2" max="2" width="23.140625" style="28" customWidth="1"/>
    <col min="3" max="3" width="11" style="28" customWidth="1"/>
    <col min="4" max="4" width="10.7109375" style="28" customWidth="1"/>
    <col min="5" max="6" width="9.140625" style="28"/>
    <col min="7" max="7" width="11" style="28" customWidth="1"/>
    <col min="8" max="8" width="10.7109375" style="28" customWidth="1"/>
    <col min="9" max="9" width="10" style="28" customWidth="1"/>
    <col min="10" max="10" width="9.140625" style="28"/>
    <col min="11" max="11" width="10.7109375" style="28" customWidth="1"/>
    <col min="12" max="16384" width="9.140625" style="28"/>
  </cols>
  <sheetData>
    <row r="1" spans="1:11" ht="1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">
      <c r="A2" s="78" t="s">
        <v>36</v>
      </c>
      <c r="B2" s="78"/>
      <c r="C2" s="78"/>
      <c r="D2" s="78"/>
      <c r="E2" s="78"/>
      <c r="F2" s="78"/>
      <c r="G2" s="78"/>
      <c r="H2" s="78"/>
      <c r="I2" s="78"/>
      <c r="J2" s="39"/>
      <c r="K2" s="39"/>
    </row>
    <row r="3" spans="1:1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 customHeight="1" x14ac:dyDescent="0.2">
      <c r="A4" s="78" t="s">
        <v>56</v>
      </c>
      <c r="B4" s="78"/>
      <c r="C4" s="78"/>
      <c r="D4" s="78"/>
      <c r="E4" s="78"/>
      <c r="F4" s="78"/>
      <c r="G4" s="78"/>
      <c r="H4" s="78"/>
      <c r="I4" s="78"/>
      <c r="J4" s="39"/>
      <c r="K4" s="39"/>
    </row>
    <row r="5" spans="1:11" ht="19.5" customHeight="1" x14ac:dyDescent="0.2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42"/>
      <c r="K5" s="42"/>
    </row>
    <row r="6" spans="1:11" x14ac:dyDescent="0.2">
      <c r="A6" s="79" t="s">
        <v>1</v>
      </c>
      <c r="B6" s="79" t="s">
        <v>2</v>
      </c>
      <c r="C6" s="82" t="s">
        <v>38</v>
      </c>
      <c r="D6" s="85" t="s">
        <v>39</v>
      </c>
      <c r="E6" s="82" t="s">
        <v>40</v>
      </c>
      <c r="F6" s="82" t="s">
        <v>41</v>
      </c>
      <c r="G6" s="82" t="s">
        <v>28</v>
      </c>
      <c r="H6" s="82" t="s">
        <v>29</v>
      </c>
      <c r="I6" s="82" t="s">
        <v>30</v>
      </c>
    </row>
    <row r="7" spans="1:11" x14ac:dyDescent="0.2">
      <c r="A7" s="80"/>
      <c r="B7" s="80"/>
      <c r="C7" s="83"/>
      <c r="D7" s="86"/>
      <c r="E7" s="83"/>
      <c r="F7" s="83"/>
      <c r="G7" s="83"/>
      <c r="H7" s="83"/>
      <c r="I7" s="83"/>
    </row>
    <row r="8" spans="1:11" x14ac:dyDescent="0.2">
      <c r="A8" s="81"/>
      <c r="B8" s="81"/>
      <c r="C8" s="84"/>
      <c r="D8" s="87"/>
      <c r="E8" s="84"/>
      <c r="F8" s="84"/>
      <c r="G8" s="84"/>
      <c r="H8" s="84"/>
      <c r="I8" s="84"/>
    </row>
    <row r="9" spans="1:11" x14ac:dyDescent="0.2">
      <c r="A9" s="79">
        <v>1</v>
      </c>
      <c r="B9" s="30" t="s">
        <v>42</v>
      </c>
      <c r="C9" s="31"/>
      <c r="D9" s="40"/>
      <c r="E9" s="31"/>
      <c r="F9" s="31"/>
      <c r="G9" s="32"/>
      <c r="H9" s="33">
        <f t="shared" ref="H9:H18" si="0">E9*G9</f>
        <v>0</v>
      </c>
      <c r="I9" s="33">
        <f t="shared" ref="I9:I18" si="1">F9*G9</f>
        <v>0</v>
      </c>
    </row>
    <row r="10" spans="1:11" x14ac:dyDescent="0.2">
      <c r="A10" s="80"/>
      <c r="B10" s="34" t="s">
        <v>43</v>
      </c>
      <c r="C10" s="31">
        <v>147</v>
      </c>
      <c r="D10" s="40"/>
      <c r="E10" s="31">
        <f>SUM(C10:D10)</f>
        <v>147</v>
      </c>
      <c r="F10" s="31">
        <f>E10*1.27</f>
        <v>186.69</v>
      </c>
      <c r="G10" s="31">
        <v>0</v>
      </c>
      <c r="H10" s="33">
        <f t="shared" si="0"/>
        <v>0</v>
      </c>
      <c r="I10" s="33">
        <f t="shared" si="1"/>
        <v>0</v>
      </c>
    </row>
    <row r="11" spans="1:11" x14ac:dyDescent="0.2">
      <c r="A11" s="80"/>
      <c r="B11" s="34" t="s">
        <v>44</v>
      </c>
      <c r="C11" s="31">
        <v>127</v>
      </c>
      <c r="D11" s="40"/>
      <c r="E11" s="31">
        <f t="shared" ref="E11:E14" si="2">SUM(C11:D11)</f>
        <v>127</v>
      </c>
      <c r="F11" s="31">
        <f t="shared" ref="F11:F14" si="3">E11*1.27</f>
        <v>161.29</v>
      </c>
      <c r="G11" s="31">
        <v>69753</v>
      </c>
      <c r="H11" s="33">
        <f t="shared" si="0"/>
        <v>8858631</v>
      </c>
      <c r="I11" s="33">
        <f>F11*G11</f>
        <v>11250461.369999999</v>
      </c>
    </row>
    <row r="12" spans="1:11" x14ac:dyDescent="0.2">
      <c r="A12" s="80"/>
      <c r="B12" s="34" t="s">
        <v>45</v>
      </c>
      <c r="C12" s="31">
        <v>361</v>
      </c>
      <c r="D12" s="40"/>
      <c r="E12" s="31">
        <f t="shared" si="2"/>
        <v>361</v>
      </c>
      <c r="F12" s="31">
        <f t="shared" si="3"/>
        <v>458.47</v>
      </c>
      <c r="G12" s="31">
        <v>69753</v>
      </c>
      <c r="H12" s="33">
        <f t="shared" si="0"/>
        <v>25180833</v>
      </c>
      <c r="I12" s="33">
        <f t="shared" si="1"/>
        <v>31979657.91</v>
      </c>
    </row>
    <row r="13" spans="1:11" x14ac:dyDescent="0.2">
      <c r="A13" s="80"/>
      <c r="B13" s="34" t="s">
        <v>46</v>
      </c>
      <c r="C13" s="31">
        <v>103</v>
      </c>
      <c r="D13" s="40"/>
      <c r="E13" s="31">
        <f t="shared" si="2"/>
        <v>103</v>
      </c>
      <c r="F13" s="31">
        <f t="shared" si="3"/>
        <v>130.81</v>
      </c>
      <c r="G13" s="31">
        <v>69753</v>
      </c>
      <c r="H13" s="33">
        <f t="shared" si="0"/>
        <v>7184559</v>
      </c>
      <c r="I13" s="33">
        <f t="shared" si="1"/>
        <v>9124389.9299999997</v>
      </c>
    </row>
    <row r="14" spans="1:11" x14ac:dyDescent="0.2">
      <c r="A14" s="80"/>
      <c r="B14" s="34" t="s">
        <v>47</v>
      </c>
      <c r="C14" s="31">
        <v>238</v>
      </c>
      <c r="D14" s="40"/>
      <c r="E14" s="31">
        <f t="shared" si="2"/>
        <v>238</v>
      </c>
      <c r="F14" s="31">
        <f t="shared" si="3"/>
        <v>302.26</v>
      </c>
      <c r="G14" s="31">
        <v>0</v>
      </c>
      <c r="H14" s="33">
        <f t="shared" si="0"/>
        <v>0</v>
      </c>
      <c r="I14" s="33">
        <f t="shared" si="1"/>
        <v>0</v>
      </c>
    </row>
    <row r="15" spans="1:11" x14ac:dyDescent="0.2">
      <c r="A15" s="81"/>
      <c r="B15" s="36" t="s">
        <v>9</v>
      </c>
      <c r="C15" s="32">
        <f>SUM(C10:C14)</f>
        <v>976</v>
      </c>
      <c r="D15" s="41">
        <f t="shared" ref="D15:F15" si="4">SUM(D10:D14)</f>
        <v>0</v>
      </c>
      <c r="E15" s="32">
        <f t="shared" si="4"/>
        <v>976</v>
      </c>
      <c r="F15" s="32">
        <f t="shared" si="4"/>
        <v>1239.52</v>
      </c>
      <c r="G15" s="32">
        <f>SUM(G10:G14)</f>
        <v>209259</v>
      </c>
      <c r="H15" s="33">
        <f t="shared" si="0"/>
        <v>204236784</v>
      </c>
      <c r="I15" s="33">
        <f t="shared" si="1"/>
        <v>259380715.68000001</v>
      </c>
    </row>
    <row r="16" spans="1:11" ht="25.5" x14ac:dyDescent="0.2">
      <c r="A16" s="79">
        <v>2</v>
      </c>
      <c r="B16" s="37" t="s">
        <v>48</v>
      </c>
      <c r="C16" s="32"/>
      <c r="D16" s="41"/>
      <c r="E16" s="32"/>
      <c r="F16" s="32"/>
      <c r="G16" s="32"/>
      <c r="H16" s="33"/>
      <c r="I16" s="33"/>
    </row>
    <row r="17" spans="1:9" x14ac:dyDescent="0.2">
      <c r="A17" s="80"/>
      <c r="B17" s="34" t="s">
        <v>43</v>
      </c>
      <c r="C17" s="31">
        <v>150</v>
      </c>
      <c r="D17" s="40"/>
      <c r="E17" s="31">
        <f t="shared" ref="E17:E21" si="5">SUM(C17:D17)</f>
        <v>150</v>
      </c>
      <c r="F17" s="31">
        <f t="shared" ref="F17:F21" si="6">E17*1.27</f>
        <v>190.5</v>
      </c>
      <c r="G17" s="31">
        <v>0</v>
      </c>
      <c r="H17" s="33">
        <f t="shared" si="0"/>
        <v>0</v>
      </c>
      <c r="I17" s="33">
        <f t="shared" si="1"/>
        <v>0</v>
      </c>
    </row>
    <row r="18" spans="1:9" x14ac:dyDescent="0.2">
      <c r="A18" s="80"/>
      <c r="B18" s="34" t="s">
        <v>44</v>
      </c>
      <c r="C18" s="31">
        <v>154</v>
      </c>
      <c r="D18" s="40"/>
      <c r="E18" s="31">
        <f t="shared" si="5"/>
        <v>154</v>
      </c>
      <c r="F18" s="31">
        <f t="shared" si="6"/>
        <v>195.58</v>
      </c>
      <c r="G18" s="31">
        <v>164198</v>
      </c>
      <c r="H18" s="33">
        <f t="shared" si="0"/>
        <v>25286492</v>
      </c>
      <c r="I18" s="33">
        <f t="shared" si="1"/>
        <v>32113844.840000004</v>
      </c>
    </row>
    <row r="19" spans="1:9" x14ac:dyDescent="0.2">
      <c r="A19" s="80"/>
      <c r="B19" s="34" t="s">
        <v>45</v>
      </c>
      <c r="C19" s="31">
        <v>465</v>
      </c>
      <c r="D19" s="40"/>
      <c r="E19" s="31">
        <f t="shared" si="5"/>
        <v>465</v>
      </c>
      <c r="F19" s="31">
        <f t="shared" si="6"/>
        <v>590.54999999999995</v>
      </c>
      <c r="G19" s="31">
        <f>75075+164198</f>
        <v>239273</v>
      </c>
      <c r="H19" s="33">
        <f>E19*G19</f>
        <v>111261945</v>
      </c>
      <c r="I19" s="33">
        <f>F19*G19</f>
        <v>141302670.14999998</v>
      </c>
    </row>
    <row r="20" spans="1:9" x14ac:dyDescent="0.2">
      <c r="A20" s="80"/>
      <c r="B20" s="34" t="s">
        <v>46</v>
      </c>
      <c r="C20" s="31">
        <v>136</v>
      </c>
      <c r="D20" s="40"/>
      <c r="E20" s="31">
        <f t="shared" si="5"/>
        <v>136</v>
      </c>
      <c r="F20" s="31">
        <f t="shared" si="6"/>
        <v>172.72</v>
      </c>
      <c r="G20" s="31">
        <v>164198</v>
      </c>
      <c r="H20" s="33">
        <f t="shared" ref="H20:H71" si="7">E20*G20</f>
        <v>22330928</v>
      </c>
      <c r="I20" s="33">
        <f t="shared" ref="I20:I71" si="8">F20*G20</f>
        <v>28360278.559999999</v>
      </c>
    </row>
    <row r="21" spans="1:9" x14ac:dyDescent="0.2">
      <c r="A21" s="80"/>
      <c r="B21" s="34" t="s">
        <v>47</v>
      </c>
      <c r="C21" s="31">
        <v>246</v>
      </c>
      <c r="D21" s="40"/>
      <c r="E21" s="31">
        <f t="shared" si="5"/>
        <v>246</v>
      </c>
      <c r="F21" s="31">
        <f t="shared" si="6"/>
        <v>312.42</v>
      </c>
      <c r="G21" s="31">
        <v>0</v>
      </c>
      <c r="H21" s="33">
        <f t="shared" si="7"/>
        <v>0</v>
      </c>
      <c r="I21" s="33">
        <f t="shared" si="8"/>
        <v>0</v>
      </c>
    </row>
    <row r="22" spans="1:9" x14ac:dyDescent="0.2">
      <c r="A22" s="81"/>
      <c r="B22" s="36" t="s">
        <v>9</v>
      </c>
      <c r="C22" s="32">
        <f>SUM(C17:C21)</f>
        <v>1151</v>
      </c>
      <c r="D22" s="41">
        <f t="shared" ref="D22:F22" si="9">SUM(D17:D21)</f>
        <v>0</v>
      </c>
      <c r="E22" s="32">
        <f t="shared" si="9"/>
        <v>1151</v>
      </c>
      <c r="F22" s="32">
        <f t="shared" si="9"/>
        <v>1461.77</v>
      </c>
      <c r="G22" s="32">
        <f>SUM(G17:G21)</f>
        <v>567669</v>
      </c>
      <c r="H22" s="33">
        <f t="shared" si="7"/>
        <v>653387019</v>
      </c>
      <c r="I22" s="33">
        <f t="shared" si="8"/>
        <v>829801514.13</v>
      </c>
    </row>
    <row r="23" spans="1:9" ht="25.5" x14ac:dyDescent="0.2">
      <c r="A23" s="79">
        <v>3</v>
      </c>
      <c r="B23" s="37" t="s">
        <v>49</v>
      </c>
      <c r="C23" s="32"/>
      <c r="D23" s="41"/>
      <c r="E23" s="32"/>
      <c r="F23" s="32"/>
      <c r="G23" s="32"/>
      <c r="H23" s="33"/>
      <c r="I23" s="33"/>
    </row>
    <row r="24" spans="1:9" x14ac:dyDescent="0.2">
      <c r="A24" s="80"/>
      <c r="B24" s="34" t="s">
        <v>43</v>
      </c>
      <c r="C24" s="31">
        <v>150</v>
      </c>
      <c r="D24" s="40"/>
      <c r="E24" s="31">
        <f t="shared" ref="E24:E28" si="10">SUM(C24:D24)</f>
        <v>150</v>
      </c>
      <c r="F24" s="31">
        <f t="shared" ref="F24:F28" si="11">E24*1.27</f>
        <v>190.5</v>
      </c>
      <c r="G24" s="31">
        <v>0</v>
      </c>
      <c r="H24" s="33">
        <f t="shared" si="7"/>
        <v>0</v>
      </c>
      <c r="I24" s="33">
        <f t="shared" si="8"/>
        <v>0</v>
      </c>
    </row>
    <row r="25" spans="1:9" x14ac:dyDescent="0.2">
      <c r="A25" s="80"/>
      <c r="B25" s="34" t="s">
        <v>44</v>
      </c>
      <c r="C25" s="31">
        <v>154</v>
      </c>
      <c r="D25" s="40"/>
      <c r="E25" s="31">
        <f t="shared" si="10"/>
        <v>154</v>
      </c>
      <c r="F25" s="31">
        <f t="shared" si="11"/>
        <v>195.58</v>
      </c>
      <c r="G25" s="31">
        <v>39520</v>
      </c>
      <c r="H25" s="33">
        <f t="shared" si="7"/>
        <v>6086080</v>
      </c>
      <c r="I25" s="33">
        <f t="shared" si="8"/>
        <v>7729321.6000000006</v>
      </c>
    </row>
    <row r="26" spans="1:9" x14ac:dyDescent="0.2">
      <c r="A26" s="80"/>
      <c r="B26" s="34" t="s">
        <v>45</v>
      </c>
      <c r="C26" s="31">
        <v>481</v>
      </c>
      <c r="D26" s="40"/>
      <c r="E26" s="31">
        <f t="shared" si="10"/>
        <v>481</v>
      </c>
      <c r="F26" s="31">
        <f t="shared" si="11"/>
        <v>610.87</v>
      </c>
      <c r="G26" s="31">
        <f>94801+39520</f>
        <v>134321</v>
      </c>
      <c r="H26" s="33">
        <f t="shared" si="7"/>
        <v>64608401</v>
      </c>
      <c r="I26" s="33">
        <f t="shared" si="8"/>
        <v>82052669.269999996</v>
      </c>
    </row>
    <row r="27" spans="1:9" x14ac:dyDescent="0.2">
      <c r="A27" s="80"/>
      <c r="B27" s="34" t="s">
        <v>46</v>
      </c>
      <c r="C27" s="31">
        <v>136</v>
      </c>
      <c r="D27" s="40"/>
      <c r="E27" s="31">
        <f t="shared" si="10"/>
        <v>136</v>
      </c>
      <c r="F27" s="31">
        <f t="shared" si="11"/>
        <v>172.72</v>
      </c>
      <c r="G27" s="31">
        <v>39520</v>
      </c>
      <c r="H27" s="33">
        <f t="shared" si="7"/>
        <v>5374720</v>
      </c>
      <c r="I27" s="33">
        <f t="shared" si="8"/>
        <v>6825894.4000000004</v>
      </c>
    </row>
    <row r="28" spans="1:9" x14ac:dyDescent="0.2">
      <c r="A28" s="80"/>
      <c r="B28" s="34" t="s">
        <v>47</v>
      </c>
      <c r="C28" s="31">
        <v>246</v>
      </c>
      <c r="D28" s="40"/>
      <c r="E28" s="31">
        <f t="shared" si="10"/>
        <v>246</v>
      </c>
      <c r="F28" s="31">
        <f t="shared" si="11"/>
        <v>312.42</v>
      </c>
      <c r="G28" s="31">
        <v>0</v>
      </c>
      <c r="H28" s="33">
        <f t="shared" si="7"/>
        <v>0</v>
      </c>
      <c r="I28" s="33">
        <f t="shared" si="8"/>
        <v>0</v>
      </c>
    </row>
    <row r="29" spans="1:9" x14ac:dyDescent="0.2">
      <c r="A29" s="81"/>
      <c r="B29" s="36" t="s">
        <v>9</v>
      </c>
      <c r="C29" s="32">
        <f>SUM(C24:C28)</f>
        <v>1167</v>
      </c>
      <c r="D29" s="41">
        <f t="shared" ref="D29:F29" si="12">SUM(D24:D28)</f>
        <v>0</v>
      </c>
      <c r="E29" s="32">
        <f t="shared" si="12"/>
        <v>1167</v>
      </c>
      <c r="F29" s="32">
        <f t="shared" si="12"/>
        <v>1482.0900000000001</v>
      </c>
      <c r="G29" s="32">
        <f>SUM(G24:G28)</f>
        <v>213361</v>
      </c>
      <c r="H29" s="33">
        <f t="shared" si="7"/>
        <v>248992287</v>
      </c>
      <c r="I29" s="33">
        <f t="shared" si="8"/>
        <v>316220204.49000001</v>
      </c>
    </row>
    <row r="30" spans="1:9" x14ac:dyDescent="0.2">
      <c r="A30" s="79">
        <v>4</v>
      </c>
      <c r="B30" s="30" t="s">
        <v>50</v>
      </c>
      <c r="C30" s="32"/>
      <c r="D30" s="41"/>
      <c r="E30" s="32"/>
      <c r="F30" s="32"/>
      <c r="G30" s="32"/>
      <c r="H30" s="33"/>
      <c r="I30" s="33"/>
    </row>
    <row r="31" spans="1:9" x14ac:dyDescent="0.2">
      <c r="A31" s="80"/>
      <c r="B31" s="34" t="s">
        <v>43</v>
      </c>
      <c r="C31" s="31">
        <v>259</v>
      </c>
      <c r="D31" s="40"/>
      <c r="E31" s="31">
        <f t="shared" ref="E31:E35" si="13">SUM(C31:D31)</f>
        <v>259</v>
      </c>
      <c r="F31" s="31">
        <f t="shared" ref="F31:F35" si="14">E31*1.27</f>
        <v>328.93</v>
      </c>
      <c r="G31" s="31">
        <v>81638</v>
      </c>
      <c r="H31" s="33">
        <f t="shared" si="7"/>
        <v>21144242</v>
      </c>
      <c r="I31" s="33">
        <f t="shared" si="8"/>
        <v>26853187.34</v>
      </c>
    </row>
    <row r="32" spans="1:9" x14ac:dyDescent="0.2">
      <c r="A32" s="80"/>
      <c r="B32" s="34" t="s">
        <v>44</v>
      </c>
      <c r="C32" s="31">
        <v>154</v>
      </c>
      <c r="D32" s="40"/>
      <c r="E32" s="31">
        <f t="shared" si="13"/>
        <v>154</v>
      </c>
      <c r="F32" s="31">
        <f t="shared" si="14"/>
        <v>195.58</v>
      </c>
      <c r="G32" s="31">
        <v>81638</v>
      </c>
      <c r="H32" s="33">
        <f t="shared" si="7"/>
        <v>12572252</v>
      </c>
      <c r="I32" s="33">
        <f t="shared" si="8"/>
        <v>15966760.040000001</v>
      </c>
    </row>
    <row r="33" spans="1:9" x14ac:dyDescent="0.2">
      <c r="A33" s="80"/>
      <c r="B33" s="34" t="s">
        <v>45</v>
      </c>
      <c r="C33" s="31">
        <v>526</v>
      </c>
      <c r="D33" s="40"/>
      <c r="E33" s="31">
        <f t="shared" si="13"/>
        <v>526</v>
      </c>
      <c r="F33" s="31">
        <f t="shared" si="14"/>
        <v>668.02</v>
      </c>
      <c r="G33" s="31">
        <f>70051+81638</f>
        <v>151689</v>
      </c>
      <c r="H33" s="33">
        <f t="shared" si="7"/>
        <v>79788414</v>
      </c>
      <c r="I33" s="33">
        <f t="shared" si="8"/>
        <v>101331285.78</v>
      </c>
    </row>
    <row r="34" spans="1:9" x14ac:dyDescent="0.2">
      <c r="A34" s="80"/>
      <c r="B34" s="34" t="s">
        <v>46</v>
      </c>
      <c r="C34" s="31">
        <v>136</v>
      </c>
      <c r="D34" s="40"/>
      <c r="E34" s="31">
        <f t="shared" si="13"/>
        <v>136</v>
      </c>
      <c r="F34" s="31">
        <f t="shared" si="14"/>
        <v>172.72</v>
      </c>
      <c r="G34" s="31">
        <v>81638</v>
      </c>
      <c r="H34" s="33">
        <f t="shared" si="7"/>
        <v>11102768</v>
      </c>
      <c r="I34" s="33">
        <f t="shared" si="8"/>
        <v>14100515.359999999</v>
      </c>
    </row>
    <row r="35" spans="1:9" x14ac:dyDescent="0.2">
      <c r="A35" s="80"/>
      <c r="B35" s="34" t="s">
        <v>47</v>
      </c>
      <c r="C35" s="31">
        <v>351</v>
      </c>
      <c r="D35" s="40"/>
      <c r="E35" s="31">
        <f t="shared" si="13"/>
        <v>351</v>
      </c>
      <c r="F35" s="31">
        <f t="shared" si="14"/>
        <v>445.77</v>
      </c>
      <c r="G35" s="31">
        <v>81638</v>
      </c>
      <c r="H35" s="33">
        <f t="shared" si="7"/>
        <v>28654938</v>
      </c>
      <c r="I35" s="33">
        <f t="shared" si="8"/>
        <v>36391771.259999998</v>
      </c>
    </row>
    <row r="36" spans="1:9" x14ac:dyDescent="0.2">
      <c r="A36" s="81"/>
      <c r="B36" s="36" t="s">
        <v>9</v>
      </c>
      <c r="C36" s="32">
        <f>SUM(C31:C35)</f>
        <v>1426</v>
      </c>
      <c r="D36" s="41">
        <f t="shared" ref="D36:F36" si="15">SUM(D31:D35)</f>
        <v>0</v>
      </c>
      <c r="E36" s="32">
        <f t="shared" si="15"/>
        <v>1426</v>
      </c>
      <c r="F36" s="32">
        <f t="shared" si="15"/>
        <v>1811.02</v>
      </c>
      <c r="G36" s="32">
        <f>SUM(G31:G35)</f>
        <v>478241</v>
      </c>
      <c r="H36" s="33">
        <f t="shared" si="7"/>
        <v>681971666</v>
      </c>
      <c r="I36" s="33">
        <f t="shared" si="8"/>
        <v>866104015.81999993</v>
      </c>
    </row>
    <row r="37" spans="1:9" x14ac:dyDescent="0.2">
      <c r="A37" s="35"/>
      <c r="B37" s="30" t="s">
        <v>51</v>
      </c>
      <c r="C37" s="32"/>
      <c r="D37" s="41"/>
      <c r="E37" s="32"/>
      <c r="F37" s="32"/>
      <c r="G37" s="32"/>
      <c r="H37" s="33"/>
      <c r="I37" s="33"/>
    </row>
    <row r="38" spans="1:9" x14ac:dyDescent="0.2">
      <c r="A38" s="35"/>
      <c r="B38" s="34" t="s">
        <v>43</v>
      </c>
      <c r="C38" s="31">
        <v>185</v>
      </c>
      <c r="D38" s="40"/>
      <c r="E38" s="31">
        <f t="shared" ref="E38:E42" si="16">SUM(C38:D38)</f>
        <v>185</v>
      </c>
      <c r="F38" s="31">
        <f t="shared" ref="F38:F42" si="17">E38*1.27</f>
        <v>234.95000000000002</v>
      </c>
      <c r="G38" s="31">
        <v>0</v>
      </c>
      <c r="H38" s="33">
        <f t="shared" si="7"/>
        <v>0</v>
      </c>
      <c r="I38" s="33">
        <f t="shared" si="8"/>
        <v>0</v>
      </c>
    </row>
    <row r="39" spans="1:9" x14ac:dyDescent="0.2">
      <c r="A39" s="35"/>
      <c r="B39" s="34" t="s">
        <v>44</v>
      </c>
      <c r="C39" s="31">
        <v>101</v>
      </c>
      <c r="D39" s="40"/>
      <c r="E39" s="31">
        <f t="shared" si="16"/>
        <v>101</v>
      </c>
      <c r="F39" s="31">
        <f t="shared" si="17"/>
        <v>128.27000000000001</v>
      </c>
      <c r="G39" s="31">
        <v>0</v>
      </c>
      <c r="H39" s="33">
        <f t="shared" si="7"/>
        <v>0</v>
      </c>
      <c r="I39" s="33">
        <f t="shared" si="8"/>
        <v>0</v>
      </c>
    </row>
    <row r="40" spans="1:9" x14ac:dyDescent="0.2">
      <c r="A40" s="35"/>
      <c r="B40" s="34" t="s">
        <v>45</v>
      </c>
      <c r="C40" s="31">
        <v>571</v>
      </c>
      <c r="D40" s="40"/>
      <c r="E40" s="31">
        <f t="shared" si="16"/>
        <v>571</v>
      </c>
      <c r="F40" s="31">
        <f t="shared" si="17"/>
        <v>725.17</v>
      </c>
      <c r="G40" s="31">
        <v>1030</v>
      </c>
      <c r="H40" s="33">
        <f t="shared" si="7"/>
        <v>588130</v>
      </c>
      <c r="I40" s="33">
        <f t="shared" si="8"/>
        <v>746925.1</v>
      </c>
    </row>
    <row r="41" spans="1:9" x14ac:dyDescent="0.2">
      <c r="A41" s="35"/>
      <c r="B41" s="34" t="s">
        <v>46</v>
      </c>
      <c r="C41" s="31">
        <v>185</v>
      </c>
      <c r="D41" s="40"/>
      <c r="E41" s="31">
        <f t="shared" si="16"/>
        <v>185</v>
      </c>
      <c r="F41" s="31">
        <f t="shared" si="17"/>
        <v>234.95000000000002</v>
      </c>
      <c r="G41" s="31">
        <v>0</v>
      </c>
      <c r="H41" s="33">
        <f t="shared" si="7"/>
        <v>0</v>
      </c>
      <c r="I41" s="33">
        <f t="shared" si="8"/>
        <v>0</v>
      </c>
    </row>
    <row r="42" spans="1:9" x14ac:dyDescent="0.2">
      <c r="A42" s="35"/>
      <c r="B42" s="34" t="s">
        <v>47</v>
      </c>
      <c r="C42" s="31">
        <v>0</v>
      </c>
      <c r="D42" s="40"/>
      <c r="E42" s="31">
        <f t="shared" si="16"/>
        <v>0</v>
      </c>
      <c r="F42" s="31">
        <f t="shared" si="17"/>
        <v>0</v>
      </c>
      <c r="G42" s="31">
        <v>0</v>
      </c>
      <c r="H42" s="33">
        <f t="shared" si="7"/>
        <v>0</v>
      </c>
      <c r="I42" s="33">
        <f t="shared" si="8"/>
        <v>0</v>
      </c>
    </row>
    <row r="43" spans="1:9" x14ac:dyDescent="0.2">
      <c r="A43" s="35"/>
      <c r="B43" s="36" t="s">
        <v>9</v>
      </c>
      <c r="C43" s="32">
        <f>SUM(C38:C42)</f>
        <v>1042</v>
      </c>
      <c r="D43" s="41">
        <f t="shared" ref="D43:F43" si="18">SUM(D38:D42)</f>
        <v>0</v>
      </c>
      <c r="E43" s="32">
        <f t="shared" si="18"/>
        <v>1042</v>
      </c>
      <c r="F43" s="32">
        <f t="shared" si="18"/>
        <v>1323.34</v>
      </c>
      <c r="G43" s="32">
        <f>SUM(G38:G42)</f>
        <v>1030</v>
      </c>
      <c r="H43" s="33">
        <f t="shared" si="7"/>
        <v>1073260</v>
      </c>
      <c r="I43" s="33">
        <f t="shared" si="8"/>
        <v>1363040.2</v>
      </c>
    </row>
    <row r="44" spans="1:9" x14ac:dyDescent="0.2">
      <c r="A44" s="35"/>
      <c r="B44" s="30" t="s">
        <v>52</v>
      </c>
      <c r="C44" s="32"/>
      <c r="D44" s="41"/>
      <c r="E44" s="32"/>
      <c r="F44" s="32"/>
      <c r="G44" s="32"/>
      <c r="H44" s="33"/>
      <c r="I44" s="33"/>
    </row>
    <row r="45" spans="1:9" x14ac:dyDescent="0.2">
      <c r="A45" s="35"/>
      <c r="B45" s="34" t="s">
        <v>43</v>
      </c>
      <c r="C45" s="31">
        <v>147</v>
      </c>
      <c r="D45" s="40"/>
      <c r="E45" s="31">
        <f t="shared" ref="E45:E49" si="19">SUM(C45:D45)</f>
        <v>147</v>
      </c>
      <c r="F45" s="31">
        <f t="shared" ref="F45:F49" si="20">E45*1.27</f>
        <v>186.69</v>
      </c>
      <c r="G45" s="31">
        <v>0</v>
      </c>
      <c r="H45" s="33">
        <f t="shared" si="7"/>
        <v>0</v>
      </c>
      <c r="I45" s="33">
        <f t="shared" si="8"/>
        <v>0</v>
      </c>
    </row>
    <row r="46" spans="1:9" x14ac:dyDescent="0.2">
      <c r="A46" s="35"/>
      <c r="B46" s="34" t="s">
        <v>44</v>
      </c>
      <c r="C46" s="31">
        <v>252</v>
      </c>
      <c r="D46" s="40"/>
      <c r="E46" s="31">
        <f t="shared" si="19"/>
        <v>252</v>
      </c>
      <c r="F46" s="31">
        <f t="shared" si="20"/>
        <v>320.04000000000002</v>
      </c>
      <c r="G46" s="31">
        <v>0</v>
      </c>
      <c r="H46" s="33">
        <f t="shared" si="7"/>
        <v>0</v>
      </c>
      <c r="I46" s="33">
        <f t="shared" si="8"/>
        <v>0</v>
      </c>
    </row>
    <row r="47" spans="1:9" x14ac:dyDescent="0.2">
      <c r="A47" s="35"/>
      <c r="B47" s="34" t="s">
        <v>45</v>
      </c>
      <c r="C47" s="31">
        <v>571</v>
      </c>
      <c r="D47" s="40"/>
      <c r="E47" s="31">
        <f t="shared" si="19"/>
        <v>571</v>
      </c>
      <c r="F47" s="31">
        <f t="shared" si="20"/>
        <v>725.17</v>
      </c>
      <c r="G47" s="31">
        <v>2472</v>
      </c>
      <c r="H47" s="33">
        <f t="shared" si="7"/>
        <v>1411512</v>
      </c>
      <c r="I47" s="33">
        <f t="shared" si="8"/>
        <v>1792620.24</v>
      </c>
    </row>
    <row r="48" spans="1:9" x14ac:dyDescent="0.2">
      <c r="A48" s="35"/>
      <c r="B48" s="34" t="s">
        <v>46</v>
      </c>
      <c r="C48" s="31">
        <v>252</v>
      </c>
      <c r="D48" s="40"/>
      <c r="E48" s="31">
        <f t="shared" si="19"/>
        <v>252</v>
      </c>
      <c r="F48" s="31">
        <f t="shared" si="20"/>
        <v>320.04000000000002</v>
      </c>
      <c r="G48" s="31">
        <v>0</v>
      </c>
      <c r="H48" s="33">
        <f t="shared" si="7"/>
        <v>0</v>
      </c>
      <c r="I48" s="33">
        <f t="shared" si="8"/>
        <v>0</v>
      </c>
    </row>
    <row r="49" spans="1:9" x14ac:dyDescent="0.2">
      <c r="A49" s="35"/>
      <c r="B49" s="34" t="s">
        <v>47</v>
      </c>
      <c r="C49" s="31">
        <v>238</v>
      </c>
      <c r="D49" s="40"/>
      <c r="E49" s="31">
        <f t="shared" si="19"/>
        <v>238</v>
      </c>
      <c r="F49" s="31">
        <f t="shared" si="20"/>
        <v>302.26</v>
      </c>
      <c r="G49" s="31">
        <v>0</v>
      </c>
      <c r="H49" s="33">
        <f t="shared" si="7"/>
        <v>0</v>
      </c>
      <c r="I49" s="33">
        <f t="shared" si="8"/>
        <v>0</v>
      </c>
    </row>
    <row r="50" spans="1:9" x14ac:dyDescent="0.2">
      <c r="A50" s="35"/>
      <c r="B50" s="36" t="s">
        <v>9</v>
      </c>
      <c r="C50" s="32">
        <f>SUM(C45:C49)</f>
        <v>1460</v>
      </c>
      <c r="D50" s="41">
        <f t="shared" ref="D50:F50" si="21">SUM(D45:D49)</f>
        <v>0</v>
      </c>
      <c r="E50" s="32">
        <f t="shared" si="21"/>
        <v>1460</v>
      </c>
      <c r="F50" s="32">
        <f t="shared" si="21"/>
        <v>1854.2</v>
      </c>
      <c r="G50" s="32">
        <f>SUM(G45:G49)</f>
        <v>2472</v>
      </c>
      <c r="H50" s="33">
        <f t="shared" si="7"/>
        <v>3609120</v>
      </c>
      <c r="I50" s="33">
        <f t="shared" si="8"/>
        <v>4583582.4000000004</v>
      </c>
    </row>
    <row r="51" spans="1:9" ht="25.5" x14ac:dyDescent="0.2">
      <c r="A51" s="35"/>
      <c r="B51" s="37" t="s">
        <v>53</v>
      </c>
      <c r="C51" s="32"/>
      <c r="D51" s="41"/>
      <c r="E51" s="32"/>
      <c r="F51" s="32"/>
      <c r="G51" s="32"/>
      <c r="H51" s="33"/>
      <c r="I51" s="33"/>
    </row>
    <row r="52" spans="1:9" x14ac:dyDescent="0.2">
      <c r="A52" s="35"/>
      <c r="B52" s="34" t="s">
        <v>43</v>
      </c>
      <c r="C52" s="31">
        <v>150</v>
      </c>
      <c r="D52" s="40"/>
      <c r="E52" s="31">
        <f t="shared" ref="E52:E56" si="22">SUM(C52:D52)</f>
        <v>150</v>
      </c>
      <c r="F52" s="31">
        <f t="shared" ref="F52:F56" si="23">E52*1.27</f>
        <v>190.5</v>
      </c>
      <c r="G52" s="31">
        <v>0</v>
      </c>
      <c r="H52" s="33">
        <f t="shared" si="7"/>
        <v>0</v>
      </c>
      <c r="I52" s="33">
        <f t="shared" si="8"/>
        <v>0</v>
      </c>
    </row>
    <row r="53" spans="1:9" x14ac:dyDescent="0.2">
      <c r="A53" s="35"/>
      <c r="B53" s="34" t="s">
        <v>44</v>
      </c>
      <c r="C53" s="31">
        <v>307</v>
      </c>
      <c r="D53" s="40"/>
      <c r="E53" s="31">
        <f t="shared" si="22"/>
        <v>307</v>
      </c>
      <c r="F53" s="31">
        <f t="shared" si="23"/>
        <v>389.89</v>
      </c>
      <c r="G53" s="31">
        <v>0</v>
      </c>
      <c r="H53" s="33">
        <f t="shared" si="7"/>
        <v>0</v>
      </c>
      <c r="I53" s="33">
        <f t="shared" si="8"/>
        <v>0</v>
      </c>
    </row>
    <row r="54" spans="1:9" x14ac:dyDescent="0.2">
      <c r="A54" s="35"/>
      <c r="B54" s="34" t="s">
        <v>45</v>
      </c>
      <c r="C54" s="31">
        <v>571</v>
      </c>
      <c r="D54" s="40"/>
      <c r="E54" s="31">
        <f t="shared" si="22"/>
        <v>571</v>
      </c>
      <c r="F54" s="31">
        <f t="shared" si="23"/>
        <v>725.17</v>
      </c>
      <c r="G54" s="31">
        <v>0</v>
      </c>
      <c r="H54" s="33">
        <f t="shared" si="7"/>
        <v>0</v>
      </c>
      <c r="I54" s="33">
        <f t="shared" si="8"/>
        <v>0</v>
      </c>
    </row>
    <row r="55" spans="1:9" x14ac:dyDescent="0.2">
      <c r="A55" s="35"/>
      <c r="B55" s="34" t="s">
        <v>46</v>
      </c>
      <c r="C55" s="31">
        <v>307</v>
      </c>
      <c r="D55" s="40"/>
      <c r="E55" s="31">
        <f t="shared" si="22"/>
        <v>307</v>
      </c>
      <c r="F55" s="31">
        <f t="shared" si="23"/>
        <v>389.89</v>
      </c>
      <c r="G55" s="31">
        <v>0</v>
      </c>
      <c r="H55" s="33">
        <f t="shared" si="7"/>
        <v>0</v>
      </c>
      <c r="I55" s="33">
        <f t="shared" si="8"/>
        <v>0</v>
      </c>
    </row>
    <row r="56" spans="1:9" x14ac:dyDescent="0.2">
      <c r="A56" s="35"/>
      <c r="B56" s="34" t="s">
        <v>47</v>
      </c>
      <c r="C56" s="31">
        <v>246</v>
      </c>
      <c r="D56" s="40"/>
      <c r="E56" s="31">
        <f t="shared" si="22"/>
        <v>246</v>
      </c>
      <c r="F56" s="31">
        <f t="shared" si="23"/>
        <v>312.42</v>
      </c>
      <c r="G56" s="31">
        <v>0</v>
      </c>
      <c r="H56" s="33">
        <f t="shared" si="7"/>
        <v>0</v>
      </c>
      <c r="I56" s="33">
        <f t="shared" si="8"/>
        <v>0</v>
      </c>
    </row>
    <row r="57" spans="1:9" x14ac:dyDescent="0.2">
      <c r="A57" s="35"/>
      <c r="B57" s="36" t="s">
        <v>9</v>
      </c>
      <c r="C57" s="32">
        <f>SUM(C52:C56)</f>
        <v>1581</v>
      </c>
      <c r="D57" s="41">
        <f t="shared" ref="D57:F57" si="24">SUM(D52:D56)</f>
        <v>0</v>
      </c>
      <c r="E57" s="32">
        <f t="shared" si="24"/>
        <v>1581</v>
      </c>
      <c r="F57" s="32">
        <f t="shared" si="24"/>
        <v>2007.87</v>
      </c>
      <c r="G57" s="32">
        <f>SUM(G52:G56)</f>
        <v>0</v>
      </c>
      <c r="H57" s="33">
        <f t="shared" si="7"/>
        <v>0</v>
      </c>
      <c r="I57" s="33">
        <f t="shared" si="8"/>
        <v>0</v>
      </c>
    </row>
    <row r="58" spans="1:9" ht="25.5" x14ac:dyDescent="0.2">
      <c r="A58" s="35"/>
      <c r="B58" s="37" t="s">
        <v>54</v>
      </c>
      <c r="C58" s="32"/>
      <c r="D58" s="41"/>
      <c r="E58" s="32"/>
      <c r="F58" s="32"/>
      <c r="G58" s="32"/>
      <c r="H58" s="33"/>
      <c r="I58" s="33"/>
    </row>
    <row r="59" spans="1:9" x14ac:dyDescent="0.2">
      <c r="A59" s="35"/>
      <c r="B59" s="34" t="s">
        <v>43</v>
      </c>
      <c r="C59" s="31">
        <v>150</v>
      </c>
      <c r="D59" s="40"/>
      <c r="E59" s="31">
        <f t="shared" ref="E59:E63" si="25">SUM(C59:D59)</f>
        <v>150</v>
      </c>
      <c r="F59" s="31">
        <f t="shared" ref="F59:F63" si="26">E59*1.27</f>
        <v>190.5</v>
      </c>
      <c r="G59" s="31">
        <v>0</v>
      </c>
      <c r="H59" s="33">
        <f t="shared" si="7"/>
        <v>0</v>
      </c>
      <c r="I59" s="33">
        <f t="shared" si="8"/>
        <v>0</v>
      </c>
    </row>
    <row r="60" spans="1:9" x14ac:dyDescent="0.2">
      <c r="A60" s="35"/>
      <c r="B60" s="34" t="s">
        <v>44</v>
      </c>
      <c r="C60" s="31">
        <v>307</v>
      </c>
      <c r="D60" s="40"/>
      <c r="E60" s="31">
        <f t="shared" si="25"/>
        <v>307</v>
      </c>
      <c r="F60" s="31">
        <f t="shared" si="26"/>
        <v>389.89</v>
      </c>
      <c r="G60" s="31">
        <v>0</v>
      </c>
      <c r="H60" s="33">
        <f t="shared" si="7"/>
        <v>0</v>
      </c>
      <c r="I60" s="33">
        <f t="shared" si="8"/>
        <v>0</v>
      </c>
    </row>
    <row r="61" spans="1:9" x14ac:dyDescent="0.2">
      <c r="A61" s="35"/>
      <c r="B61" s="34" t="s">
        <v>45</v>
      </c>
      <c r="C61" s="31">
        <v>571</v>
      </c>
      <c r="D61" s="40"/>
      <c r="E61" s="31">
        <f t="shared" si="25"/>
        <v>571</v>
      </c>
      <c r="F61" s="31">
        <f t="shared" si="26"/>
        <v>725.17</v>
      </c>
      <c r="G61" s="31">
        <v>1951</v>
      </c>
      <c r="H61" s="33">
        <f t="shared" si="7"/>
        <v>1114021</v>
      </c>
      <c r="I61" s="33">
        <f t="shared" si="8"/>
        <v>1414806.67</v>
      </c>
    </row>
    <row r="62" spans="1:9" x14ac:dyDescent="0.2">
      <c r="A62" s="35"/>
      <c r="B62" s="34" t="s">
        <v>46</v>
      </c>
      <c r="C62" s="31">
        <v>307</v>
      </c>
      <c r="D62" s="40"/>
      <c r="E62" s="31">
        <f t="shared" si="25"/>
        <v>307</v>
      </c>
      <c r="F62" s="31">
        <f t="shared" si="26"/>
        <v>389.89</v>
      </c>
      <c r="G62" s="31">
        <v>0</v>
      </c>
      <c r="H62" s="33">
        <f t="shared" si="7"/>
        <v>0</v>
      </c>
      <c r="I62" s="33">
        <f t="shared" si="8"/>
        <v>0</v>
      </c>
    </row>
    <row r="63" spans="1:9" x14ac:dyDescent="0.2">
      <c r="A63" s="35"/>
      <c r="B63" s="34" t="s">
        <v>47</v>
      </c>
      <c r="C63" s="31">
        <v>246</v>
      </c>
      <c r="D63" s="40"/>
      <c r="E63" s="31">
        <f t="shared" si="25"/>
        <v>246</v>
      </c>
      <c r="F63" s="31">
        <f t="shared" si="26"/>
        <v>312.42</v>
      </c>
      <c r="G63" s="31">
        <v>0</v>
      </c>
      <c r="H63" s="33">
        <f t="shared" si="7"/>
        <v>0</v>
      </c>
      <c r="I63" s="33">
        <f t="shared" si="8"/>
        <v>0</v>
      </c>
    </row>
    <row r="64" spans="1:9" x14ac:dyDescent="0.2">
      <c r="A64" s="35"/>
      <c r="B64" s="36" t="s">
        <v>9</v>
      </c>
      <c r="C64" s="32">
        <f>SUM(C59:C63)</f>
        <v>1581</v>
      </c>
      <c r="D64" s="41">
        <f t="shared" ref="D64:F64" si="27">SUM(D59:D63)</f>
        <v>0</v>
      </c>
      <c r="E64" s="32">
        <f t="shared" si="27"/>
        <v>1581</v>
      </c>
      <c r="F64" s="32">
        <f t="shared" si="27"/>
        <v>2007.87</v>
      </c>
      <c r="G64" s="32">
        <f>SUM(G59:G63)</f>
        <v>1951</v>
      </c>
      <c r="H64" s="33">
        <f t="shared" si="7"/>
        <v>3084531</v>
      </c>
      <c r="I64" s="33">
        <f t="shared" si="8"/>
        <v>3917354.3699999996</v>
      </c>
    </row>
    <row r="65" spans="1:9" ht="25.5" x14ac:dyDescent="0.2">
      <c r="A65" s="35"/>
      <c r="B65" s="38" t="s">
        <v>55</v>
      </c>
      <c r="C65" s="32"/>
      <c r="D65" s="41"/>
      <c r="E65" s="32"/>
      <c r="F65" s="32"/>
      <c r="G65" s="32"/>
      <c r="H65" s="33"/>
      <c r="I65" s="33"/>
    </row>
    <row r="66" spans="1:9" x14ac:dyDescent="0.2">
      <c r="A66" s="35"/>
      <c r="B66" s="34" t="s">
        <v>43</v>
      </c>
      <c r="C66" s="31">
        <v>259</v>
      </c>
      <c r="D66" s="40"/>
      <c r="E66" s="31">
        <f t="shared" ref="E66:E70" si="28">SUM(C66:D66)</f>
        <v>259</v>
      </c>
      <c r="F66" s="31">
        <f t="shared" ref="F66:F70" si="29">E66*1.27</f>
        <v>328.93</v>
      </c>
      <c r="G66" s="31">
        <v>0</v>
      </c>
      <c r="H66" s="33">
        <f t="shared" si="7"/>
        <v>0</v>
      </c>
      <c r="I66" s="33">
        <f t="shared" si="8"/>
        <v>0</v>
      </c>
    </row>
    <row r="67" spans="1:9" x14ac:dyDescent="0.2">
      <c r="A67" s="35"/>
      <c r="B67" s="34" t="s">
        <v>44</v>
      </c>
      <c r="C67" s="31">
        <v>307</v>
      </c>
      <c r="D67" s="40"/>
      <c r="E67" s="31">
        <f t="shared" si="28"/>
        <v>307</v>
      </c>
      <c r="F67" s="31">
        <f t="shared" si="29"/>
        <v>389.89</v>
      </c>
      <c r="G67" s="31">
        <v>0</v>
      </c>
      <c r="H67" s="33">
        <f t="shared" si="7"/>
        <v>0</v>
      </c>
      <c r="I67" s="33">
        <f t="shared" si="8"/>
        <v>0</v>
      </c>
    </row>
    <row r="68" spans="1:9" x14ac:dyDescent="0.2">
      <c r="A68" s="35"/>
      <c r="B68" s="34" t="s">
        <v>45</v>
      </c>
      <c r="C68" s="31">
        <v>571</v>
      </c>
      <c r="D68" s="40"/>
      <c r="E68" s="31">
        <f t="shared" si="28"/>
        <v>571</v>
      </c>
      <c r="F68" s="31">
        <f t="shared" si="29"/>
        <v>725.17</v>
      </c>
      <c r="G68" s="31">
        <v>511</v>
      </c>
      <c r="H68" s="33">
        <f t="shared" si="7"/>
        <v>291781</v>
      </c>
      <c r="I68" s="33">
        <f t="shared" si="8"/>
        <v>370561.87</v>
      </c>
    </row>
    <row r="69" spans="1:9" x14ac:dyDescent="0.2">
      <c r="A69" s="35"/>
      <c r="B69" s="34" t="s">
        <v>46</v>
      </c>
      <c r="C69" s="31">
        <v>307</v>
      </c>
      <c r="D69" s="40"/>
      <c r="E69" s="31">
        <f t="shared" si="28"/>
        <v>307</v>
      </c>
      <c r="F69" s="31">
        <f t="shared" si="29"/>
        <v>389.89</v>
      </c>
      <c r="G69" s="31">
        <v>0</v>
      </c>
      <c r="H69" s="33">
        <f t="shared" si="7"/>
        <v>0</v>
      </c>
      <c r="I69" s="33">
        <f t="shared" si="8"/>
        <v>0</v>
      </c>
    </row>
    <row r="70" spans="1:9" x14ac:dyDescent="0.2">
      <c r="A70" s="35"/>
      <c r="B70" s="34" t="s">
        <v>47</v>
      </c>
      <c r="C70" s="31">
        <v>351</v>
      </c>
      <c r="D70" s="40"/>
      <c r="E70" s="31">
        <f t="shared" si="28"/>
        <v>351</v>
      </c>
      <c r="F70" s="31">
        <f t="shared" si="29"/>
        <v>445.77</v>
      </c>
      <c r="G70" s="31">
        <v>0</v>
      </c>
      <c r="H70" s="33">
        <f t="shared" si="7"/>
        <v>0</v>
      </c>
      <c r="I70" s="33">
        <f t="shared" si="8"/>
        <v>0</v>
      </c>
    </row>
    <row r="71" spans="1:9" x14ac:dyDescent="0.2">
      <c r="A71" s="35"/>
      <c r="B71" s="36" t="s">
        <v>9</v>
      </c>
      <c r="C71" s="32">
        <f>SUM(C66:C70)</f>
        <v>1795</v>
      </c>
      <c r="D71" s="41">
        <f t="shared" ref="D71:F71" si="30">SUM(D66:D70)</f>
        <v>0</v>
      </c>
      <c r="E71" s="32">
        <f t="shared" si="30"/>
        <v>1795</v>
      </c>
      <c r="F71" s="32">
        <f t="shared" si="30"/>
        <v>2279.6499999999996</v>
      </c>
      <c r="G71" s="32">
        <f>SUM(G66:G70)</f>
        <v>511</v>
      </c>
      <c r="H71" s="33">
        <f t="shared" si="7"/>
        <v>917245</v>
      </c>
      <c r="I71" s="33">
        <f t="shared" si="8"/>
        <v>1164901.1499999999</v>
      </c>
    </row>
    <row r="72" spans="1:9" x14ac:dyDescent="0.2">
      <c r="G72" s="44"/>
    </row>
    <row r="74" spans="1:9" x14ac:dyDescent="0.2">
      <c r="B74" s="88" t="s">
        <v>57</v>
      </c>
      <c r="C74" s="88"/>
      <c r="D74" s="88"/>
      <c r="E74" s="88"/>
      <c r="F74" s="88"/>
      <c r="G74" s="88"/>
      <c r="H74" s="88"/>
      <c r="I74" s="88"/>
    </row>
    <row r="75" spans="1:9" ht="32.25" customHeight="1" x14ac:dyDescent="0.2">
      <c r="B75" s="88"/>
      <c r="C75" s="88"/>
      <c r="D75" s="88"/>
      <c r="E75" s="88"/>
      <c r="F75" s="88"/>
      <c r="G75" s="88"/>
      <c r="H75" s="88"/>
      <c r="I75" s="88"/>
    </row>
  </sheetData>
  <mergeCells count="17">
    <mergeCell ref="B74:I75"/>
    <mergeCell ref="A23:A29"/>
    <mergeCell ref="A30:A36"/>
    <mergeCell ref="B6:B8"/>
    <mergeCell ref="A6:A8"/>
    <mergeCell ref="F6:F8"/>
    <mergeCell ref="C6:C8"/>
    <mergeCell ref="D6:D8"/>
    <mergeCell ref="E6:E8"/>
    <mergeCell ref="A5:I5"/>
    <mergeCell ref="A4:I4"/>
    <mergeCell ref="A2:I2"/>
    <mergeCell ref="A9:A15"/>
    <mergeCell ref="A16:A22"/>
    <mergeCell ref="G6:G8"/>
    <mergeCell ref="H6:H8"/>
    <mergeCell ref="I6:I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Új közbeszhez</vt:lpstr>
      <vt:lpstr>Munka1!Nyomtatási_terület</vt:lpstr>
      <vt:lpstr>'Új közbeszhez'!Nyomtatási_terület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Dolenszky-Szőke Szilvia</dc:creator>
  <cp:lastModifiedBy>Holló Eszter</cp:lastModifiedBy>
  <cp:lastPrinted>2024-05-06T12:40:12Z</cp:lastPrinted>
  <dcterms:created xsi:type="dcterms:W3CDTF">2022-06-08T07:03:21Z</dcterms:created>
  <dcterms:modified xsi:type="dcterms:W3CDTF">2024-05-07T11:12:58Z</dcterms:modified>
</cp:coreProperties>
</file>