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L:\CÉGEK ÖSSZES ADATAI\CÉGEK\EVAT Zrt\Parkolóház\"/>
    </mc:Choice>
  </mc:AlternateContent>
  <xr:revisionPtr revIDLastSave="0" documentId="8_{C206F11E-8E08-49A5-B1F7-4E49332194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rkolóház-Katona té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K19" i="1"/>
  <c r="K7" i="1"/>
  <c r="D63" i="1" l="1"/>
  <c r="E63" i="1"/>
  <c r="F63" i="1"/>
  <c r="G63" i="1"/>
  <c r="H63" i="1"/>
  <c r="I63" i="1"/>
  <c r="J63" i="1"/>
  <c r="K63" i="1"/>
  <c r="C63" i="1"/>
  <c r="D62" i="1"/>
  <c r="E62" i="1"/>
  <c r="F62" i="1"/>
  <c r="G62" i="1"/>
  <c r="H62" i="1"/>
  <c r="I62" i="1"/>
  <c r="J62" i="1"/>
  <c r="K62" i="1"/>
  <c r="C62" i="1"/>
  <c r="D61" i="1"/>
  <c r="E61" i="1"/>
  <c r="F61" i="1"/>
  <c r="G61" i="1"/>
  <c r="H61" i="1"/>
  <c r="I61" i="1"/>
  <c r="J61" i="1"/>
  <c r="K61" i="1"/>
  <c r="K56" i="1"/>
  <c r="J56" i="1" l="1"/>
  <c r="I56" i="1" l="1"/>
  <c r="H56" i="1" l="1"/>
  <c r="G56" i="1" l="1"/>
  <c r="G9" i="1"/>
  <c r="H9" i="1"/>
  <c r="H60" i="1" s="1"/>
  <c r="H64" i="1" s="1"/>
  <c r="I9" i="1"/>
  <c r="I60" i="1" s="1"/>
  <c r="I64" i="1" s="1"/>
  <c r="J9" i="1"/>
  <c r="J60" i="1" s="1"/>
  <c r="J64" i="1" s="1"/>
  <c r="K9" i="1"/>
  <c r="K60" i="1" s="1"/>
  <c r="K64" i="1" s="1"/>
  <c r="G60" i="1" l="1"/>
  <c r="G64" i="1" s="1"/>
  <c r="F9" i="1" l="1"/>
  <c r="F56" i="1" l="1"/>
  <c r="F60" i="1" s="1"/>
  <c r="F64" i="1" s="1"/>
  <c r="E56" i="1" l="1"/>
  <c r="E9" i="1"/>
  <c r="E60" i="1" l="1"/>
  <c r="E64" i="1" s="1"/>
  <c r="C56" i="1" l="1"/>
  <c r="C9" i="1"/>
  <c r="D9" i="1"/>
  <c r="D56" i="1"/>
  <c r="D60" i="1" l="1"/>
  <c r="D64" i="1" s="1"/>
  <c r="C64" i="1"/>
</calcChain>
</file>

<file path=xl/sharedStrings.xml><?xml version="1.0" encoding="utf-8"?>
<sst xmlns="http://schemas.openxmlformats.org/spreadsheetml/2006/main" count="69" uniqueCount="69">
  <si>
    <t>Fedezet</t>
  </si>
  <si>
    <t>Közvetlen költségek összesen</t>
  </si>
  <si>
    <t>Haszn.vételkor egy össz. elsz. écs.</t>
  </si>
  <si>
    <t>Terv szerinti értékcsökkenési leirás</t>
  </si>
  <si>
    <t>Szakképzési hozzájárulás</t>
  </si>
  <si>
    <t>Százalékos egészségügyi hozzájárulás</t>
  </si>
  <si>
    <t>Szociális hozzájárulási adó</t>
  </si>
  <si>
    <t>Szociális hozzájárulási adó kedvezmény</t>
  </si>
  <si>
    <t>Adóköteles természetbeni kifizetés</t>
  </si>
  <si>
    <t>Term. jutt. u. munkáltatót terh. SZJA</t>
  </si>
  <si>
    <t>Munkáltatót terhelő táppénz</t>
  </si>
  <si>
    <t>Betegszabadság</t>
  </si>
  <si>
    <t>Önkéntes E.B. Pénztár</t>
  </si>
  <si>
    <t>Nyugdijbiztositás</t>
  </si>
  <si>
    <t>Étkezési hozzájárulás</t>
  </si>
  <si>
    <t>Utazási költségtérités</t>
  </si>
  <si>
    <t>Bérköltség</t>
  </si>
  <si>
    <t>Különféle egyéb költségek (tagdíjak)</t>
  </si>
  <si>
    <t>Pénzügyi, befektetési, szolgált. dijak</t>
  </si>
  <si>
    <t>Biztositási dijak</t>
  </si>
  <si>
    <t>Egyéb hatósági dijak</t>
  </si>
  <si>
    <t>Illetékek</t>
  </si>
  <si>
    <t>Egyéb más vállalkozóval végzett szolgált</t>
  </si>
  <si>
    <t>Kulcsmásolás, gravírozás</t>
  </si>
  <si>
    <t>Gépkocsi mosás, takarítás, fenntartási k</t>
  </si>
  <si>
    <t>Egészségügyi szolgáltatás</t>
  </si>
  <si>
    <t>Takarítás</t>
  </si>
  <si>
    <t>Jogi szolgáltatás díjai</t>
  </si>
  <si>
    <t>Számítástechnikai szolgáltatás</t>
  </si>
  <si>
    <t>Oktatás és továbbképzés költségei</t>
  </si>
  <si>
    <t>Hirdetés, reklám, propaganda költségek</t>
  </si>
  <si>
    <t>Posta, telefon, internet költségek</t>
  </si>
  <si>
    <t>Munkavéd.,Környezet és Tüzvéd.ktg.</t>
  </si>
  <si>
    <t>Más vállalk. végezt. karbant. költségek</t>
  </si>
  <si>
    <t>Kölcsönzési, bérleti dijak</t>
  </si>
  <si>
    <t>Egy éven belül elhaszn. anyagi eszk. ktg</t>
  </si>
  <si>
    <t>Nyomtatványok, irodaszerek</t>
  </si>
  <si>
    <t>Üzemanyagköltség</t>
  </si>
  <si>
    <t>Villanyköltség</t>
  </si>
  <si>
    <t>Vizköltség</t>
  </si>
  <si>
    <t>Anyagfelhasználás</t>
  </si>
  <si>
    <t xml:space="preserve">Költségek    </t>
  </si>
  <si>
    <t>Bevételek összesem</t>
  </si>
  <si>
    <t>Önkormányzattól kapott támogatás</t>
  </si>
  <si>
    <t>Parkolóház árbevétele</t>
  </si>
  <si>
    <t>Megnevezés</t>
  </si>
  <si>
    <t>adatok Ft-ban</t>
  </si>
  <si>
    <t>EVAT Zrt</t>
  </si>
  <si>
    <t>2015. év</t>
  </si>
  <si>
    <t>2014. év</t>
  </si>
  <si>
    <t>Fénymásolás, sokszorosítás költségei</t>
  </si>
  <si>
    <t>Egyéb ráfordítás (igyenes szolg. ÁFA)</t>
  </si>
  <si>
    <t>2016. év</t>
  </si>
  <si>
    <t>FK szám</t>
  </si>
  <si>
    <t>2017. év</t>
  </si>
  <si>
    <t>Készpénzkifizetés béren kívül</t>
  </si>
  <si>
    <t>2018. év</t>
  </si>
  <si>
    <t>2019. év</t>
  </si>
  <si>
    <t>2020. év</t>
  </si>
  <si>
    <t>2021. év</t>
  </si>
  <si>
    <t>Szállítási ktg</t>
  </si>
  <si>
    <t>Tűzjelző felügyelet</t>
  </si>
  <si>
    <t>Egyéb személyi jellegű kifizetés</t>
  </si>
  <si>
    <t>Iparűzési adó</t>
  </si>
  <si>
    <t>Innovációs járulék</t>
  </si>
  <si>
    <t>FNOK</t>
  </si>
  <si>
    <t>Eredmény</t>
  </si>
  <si>
    <t>2022. évi várható</t>
  </si>
  <si>
    <t xml:space="preserve"> Parkolóház üzemeltetésének elszámolása 2014. - 2022.évi várható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</si>
</sst>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12"/>
      <color indexed="0"/>
      <name val="Garamond"/>
      <family val="1"/>
      <charset val="238"/>
    </font>
    <font>
      <sz val="12"/>
      <color indexed="0"/>
      <name val="Garamond"/>
      <family val="1"/>
      <charset val="238"/>
    </font>
    <font>
      <b/>
      <sz val="11"/>
      <color indexed="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3" fillId="0" borderId="1" xfId="0" applyNumberFormat="1" applyFont="1" applyBorder="1"/>
    <xf numFmtId="3" fontId="2" fillId="0" borderId="1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0" fontId="5" fillId="0" borderId="2" xfId="0" applyFont="1" applyBorder="1"/>
    <xf numFmtId="3" fontId="3" fillId="0" borderId="3" xfId="0" applyNumberFormat="1" applyFont="1" applyBorder="1"/>
    <xf numFmtId="0" fontId="4" fillId="0" borderId="2" xfId="0" applyFont="1" applyBorder="1"/>
    <xf numFmtId="3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3" fontId="5" fillId="0" borderId="3" xfId="0" applyNumberFormat="1" applyFont="1" applyBorder="1"/>
    <xf numFmtId="3" fontId="4" fillId="0" borderId="3" xfId="0" applyNumberFormat="1" applyFont="1" applyBorder="1"/>
    <xf numFmtId="0" fontId="3" fillId="0" borderId="2" xfId="0" applyFont="1" applyBorder="1"/>
    <xf numFmtId="0" fontId="5" fillId="0" borderId="4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2" fillId="0" borderId="12" xfId="0" applyNumberFormat="1" applyFont="1" applyBorder="1"/>
    <xf numFmtId="3" fontId="5" fillId="0" borderId="12" xfId="0" applyNumberFormat="1" applyFont="1" applyBorder="1"/>
    <xf numFmtId="3" fontId="4" fillId="0" borderId="12" xfId="0" applyNumberFormat="1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3" xfId="0" applyFont="1" applyBorder="1"/>
    <xf numFmtId="0" fontId="3" fillId="0" borderId="13" xfId="0" applyFont="1" applyBorder="1"/>
    <xf numFmtId="0" fontId="5" fillId="0" borderId="14" xfId="0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4" xfId="0" applyNumberFormat="1" applyFont="1" applyBorder="1"/>
    <xf numFmtId="0" fontId="2" fillId="0" borderId="7" xfId="0" applyFont="1" applyBorder="1"/>
    <xf numFmtId="0" fontId="4" fillId="0" borderId="9" xfId="0" applyFont="1" applyBorder="1"/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1" fillId="0" borderId="3" xfId="0" applyFont="1" applyBorder="1"/>
    <xf numFmtId="0" fontId="3" fillId="0" borderId="14" xfId="0" applyFont="1" applyBorder="1"/>
    <xf numFmtId="0" fontId="3" fillId="0" borderId="4" xfId="0" applyFont="1" applyBorder="1"/>
    <xf numFmtId="0" fontId="2" fillId="0" borderId="9" xfId="0" applyFont="1" applyBorder="1"/>
    <xf numFmtId="0" fontId="1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3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3" fontId="5" fillId="0" borderId="14" xfId="0" applyNumberFormat="1" applyFont="1" applyBorder="1"/>
    <xf numFmtId="0" fontId="4" fillId="0" borderId="4" xfId="0" applyFont="1" applyBorder="1"/>
    <xf numFmtId="0" fontId="4" fillId="0" borderId="6" xfId="0" applyFont="1" applyBorder="1"/>
    <xf numFmtId="3" fontId="4" fillId="0" borderId="11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4" fillId="0" borderId="7" xfId="0" applyFont="1" applyBorder="1"/>
    <xf numFmtId="3" fontId="4" fillId="0" borderId="10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zoomScaleNormal="10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L64" sqref="L64"/>
    </sheetView>
  </sheetViews>
  <sheetFormatPr defaultColWidth="9.140625" defaultRowHeight="15.75" x14ac:dyDescent="0.25"/>
  <cols>
    <col min="1" max="1" width="12.85546875" style="2" customWidth="1"/>
    <col min="2" max="2" width="36.42578125" style="2" bestFit="1" customWidth="1"/>
    <col min="3" max="11" width="13.5703125" style="3" customWidth="1"/>
    <col min="12" max="12" width="11.7109375" style="2" bestFit="1" customWidth="1"/>
    <col min="13" max="16384" width="9.140625" style="2"/>
  </cols>
  <sheetData>
    <row r="1" spans="1:11" x14ac:dyDescent="0.25">
      <c r="A1" s="1" t="s">
        <v>47</v>
      </c>
      <c r="K1" s="3" t="s">
        <v>46</v>
      </c>
    </row>
    <row r="2" spans="1:11" x14ac:dyDescent="0.25"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2" t="s">
        <v>68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6.5" thickBot="1" x14ac:dyDescent="0.3">
      <c r="C5" s="4"/>
    </row>
    <row r="6" spans="1:11" s="48" customFormat="1" ht="30.75" thickBot="1" x14ac:dyDescent="0.3">
      <c r="A6" s="43" t="s">
        <v>53</v>
      </c>
      <c r="B6" s="44" t="s">
        <v>45</v>
      </c>
      <c r="C6" s="45" t="s">
        <v>49</v>
      </c>
      <c r="D6" s="46" t="s">
        <v>48</v>
      </c>
      <c r="E6" s="46" t="s">
        <v>52</v>
      </c>
      <c r="F6" s="46" t="s">
        <v>54</v>
      </c>
      <c r="G6" s="46" t="s">
        <v>56</v>
      </c>
      <c r="H6" s="46" t="s">
        <v>57</v>
      </c>
      <c r="I6" s="46" t="s">
        <v>58</v>
      </c>
      <c r="J6" s="46" t="s">
        <v>59</v>
      </c>
      <c r="K6" s="47" t="s">
        <v>67</v>
      </c>
    </row>
    <row r="7" spans="1:11" x14ac:dyDescent="0.25">
      <c r="A7" s="18">
        <v>919</v>
      </c>
      <c r="B7" s="26" t="s">
        <v>44</v>
      </c>
      <c r="C7" s="21">
        <v>6606173</v>
      </c>
      <c r="D7" s="19">
        <v>15828392</v>
      </c>
      <c r="E7" s="19">
        <v>25457133</v>
      </c>
      <c r="F7" s="19">
        <v>31688637</v>
      </c>
      <c r="G7" s="19">
        <v>31396747</v>
      </c>
      <c r="H7" s="19">
        <v>32663937</v>
      </c>
      <c r="I7" s="19">
        <v>26357134</v>
      </c>
      <c r="J7" s="19">
        <v>25504523</v>
      </c>
      <c r="K7" s="20">
        <f>27700746+3108724+419370</f>
        <v>31228840</v>
      </c>
    </row>
    <row r="8" spans="1:11" x14ac:dyDescent="0.25">
      <c r="A8" s="10">
        <v>9672</v>
      </c>
      <c r="B8" s="27" t="s">
        <v>43</v>
      </c>
      <c r="C8" s="22">
        <v>28500000</v>
      </c>
      <c r="D8" s="6">
        <v>52600000</v>
      </c>
      <c r="E8" s="6">
        <v>52000000</v>
      </c>
      <c r="F8" s="6">
        <v>52000000</v>
      </c>
      <c r="G8" s="6">
        <v>47000000</v>
      </c>
      <c r="H8" s="6">
        <v>45000000</v>
      </c>
      <c r="I8" s="6"/>
      <c r="J8" s="6"/>
      <c r="K8" s="11"/>
    </row>
    <row r="9" spans="1:11" s="1" customFormat="1" x14ac:dyDescent="0.25">
      <c r="A9" s="12" t="s">
        <v>42</v>
      </c>
      <c r="B9" s="28"/>
      <c r="C9" s="23">
        <f>SUM(C7:C8)</f>
        <v>35106173</v>
      </c>
      <c r="D9" s="7">
        <f>SUM(D7:D8)</f>
        <v>68428392</v>
      </c>
      <c r="E9" s="7">
        <f>SUM(E7:E8)</f>
        <v>77457133</v>
      </c>
      <c r="F9" s="7">
        <f>SUM(F7:F8)</f>
        <v>83688637</v>
      </c>
      <c r="G9" s="7">
        <f t="shared" ref="G9:K9" si="0">SUM(G7:G8)</f>
        <v>78396747</v>
      </c>
      <c r="H9" s="7">
        <f t="shared" si="0"/>
        <v>77663937</v>
      </c>
      <c r="I9" s="7">
        <f t="shared" si="0"/>
        <v>26357134</v>
      </c>
      <c r="J9" s="7">
        <f t="shared" si="0"/>
        <v>25504523</v>
      </c>
      <c r="K9" s="13">
        <f t="shared" si="0"/>
        <v>31228840</v>
      </c>
    </row>
    <row r="10" spans="1:11" x14ac:dyDescent="0.25">
      <c r="A10" s="10"/>
      <c r="B10" s="27"/>
      <c r="C10" s="22"/>
      <c r="D10" s="6"/>
      <c r="E10" s="6"/>
      <c r="F10" s="6"/>
      <c r="G10" s="6"/>
      <c r="H10" s="6"/>
      <c r="I10" s="6"/>
      <c r="J10" s="6"/>
      <c r="K10" s="11"/>
    </row>
    <row r="11" spans="1:11" x14ac:dyDescent="0.25">
      <c r="A11" s="14" t="s">
        <v>41</v>
      </c>
      <c r="B11" s="27"/>
      <c r="C11" s="22"/>
      <c r="D11" s="6"/>
      <c r="E11" s="6"/>
      <c r="F11" s="6"/>
      <c r="G11" s="6"/>
      <c r="H11" s="6"/>
      <c r="I11" s="6"/>
      <c r="J11" s="6"/>
      <c r="K11" s="11"/>
    </row>
    <row r="12" spans="1:11" x14ac:dyDescent="0.25">
      <c r="A12" s="10">
        <v>5111</v>
      </c>
      <c r="B12" s="27" t="s">
        <v>40</v>
      </c>
      <c r="C12" s="24">
        <v>156907</v>
      </c>
      <c r="D12" s="8"/>
      <c r="E12" s="8">
        <v>69189</v>
      </c>
      <c r="F12" s="8">
        <v>204284</v>
      </c>
      <c r="G12" s="8">
        <v>111632</v>
      </c>
      <c r="H12" s="8">
        <v>149149</v>
      </c>
      <c r="I12" s="8">
        <v>155952</v>
      </c>
      <c r="J12" s="8">
        <v>32266</v>
      </c>
      <c r="K12" s="15">
        <v>194000</v>
      </c>
    </row>
    <row r="13" spans="1:11" x14ac:dyDescent="0.25">
      <c r="A13" s="10">
        <v>5113</v>
      </c>
      <c r="B13" s="27" t="s">
        <v>39</v>
      </c>
      <c r="C13" s="24">
        <v>28740</v>
      </c>
      <c r="D13" s="8">
        <v>18490</v>
      </c>
      <c r="E13" s="8">
        <v>32536</v>
      </c>
      <c r="F13" s="8">
        <v>37957</v>
      </c>
      <c r="G13" s="8">
        <v>21689</v>
      </c>
      <c r="H13" s="8">
        <v>28198</v>
      </c>
      <c r="I13" s="8">
        <v>29281</v>
      </c>
      <c r="J13" s="8">
        <v>29283</v>
      </c>
      <c r="K13" s="15">
        <v>27000</v>
      </c>
    </row>
    <row r="14" spans="1:11" x14ac:dyDescent="0.25">
      <c r="A14" s="10">
        <v>5114</v>
      </c>
      <c r="B14" s="27" t="s">
        <v>38</v>
      </c>
      <c r="C14" s="24">
        <v>678250</v>
      </c>
      <c r="D14" s="8">
        <v>1178266</v>
      </c>
      <c r="E14" s="8">
        <v>958887</v>
      </c>
      <c r="F14" s="8">
        <v>1118585</v>
      </c>
      <c r="G14" s="8">
        <v>1123729</v>
      </c>
      <c r="H14" s="8">
        <v>1310336</v>
      </c>
      <c r="I14" s="8">
        <v>1888967</v>
      </c>
      <c r="J14" s="8">
        <v>2035847</v>
      </c>
      <c r="K14" s="15">
        <v>4369000</v>
      </c>
    </row>
    <row r="15" spans="1:11" x14ac:dyDescent="0.25">
      <c r="A15" s="10">
        <v>5115</v>
      </c>
      <c r="B15" s="27" t="s">
        <v>37</v>
      </c>
      <c r="C15" s="24"/>
      <c r="D15" s="8"/>
      <c r="E15" s="8"/>
      <c r="F15" s="8"/>
      <c r="G15" s="8"/>
      <c r="H15" s="8"/>
      <c r="I15" s="8"/>
      <c r="J15" s="8"/>
      <c r="K15" s="15"/>
    </row>
    <row r="16" spans="1:11" x14ac:dyDescent="0.25">
      <c r="A16" s="10">
        <v>5116</v>
      </c>
      <c r="B16" s="27" t="s">
        <v>36</v>
      </c>
      <c r="C16" s="24">
        <v>51904</v>
      </c>
      <c r="D16" s="8">
        <v>152952</v>
      </c>
      <c r="E16" s="8">
        <v>369815</v>
      </c>
      <c r="F16" s="8">
        <v>491500</v>
      </c>
      <c r="G16" s="8"/>
      <c r="H16" s="8">
        <v>147500</v>
      </c>
      <c r="I16" s="8">
        <v>552902</v>
      </c>
      <c r="J16" s="8">
        <v>3991</v>
      </c>
      <c r="K16" s="15">
        <v>5000</v>
      </c>
    </row>
    <row r="17" spans="1:11" x14ac:dyDescent="0.25">
      <c r="A17" s="10">
        <v>512</v>
      </c>
      <c r="B17" s="27" t="s">
        <v>35</v>
      </c>
      <c r="C17" s="24">
        <v>174590</v>
      </c>
      <c r="D17" s="8">
        <v>114876</v>
      </c>
      <c r="E17" s="8">
        <v>73475</v>
      </c>
      <c r="F17" s="8">
        <v>55985</v>
      </c>
      <c r="G17" s="8">
        <v>278832</v>
      </c>
      <c r="H17" s="8">
        <v>243147</v>
      </c>
      <c r="I17" s="8">
        <v>81630</v>
      </c>
      <c r="J17" s="8">
        <v>251761</v>
      </c>
      <c r="K17" s="15">
        <v>1051000</v>
      </c>
    </row>
    <row r="18" spans="1:11" x14ac:dyDescent="0.25">
      <c r="A18" s="10">
        <v>522</v>
      </c>
      <c r="B18" s="27" t="s">
        <v>60</v>
      </c>
      <c r="C18" s="24"/>
      <c r="D18" s="8"/>
      <c r="E18" s="8"/>
      <c r="F18" s="8"/>
      <c r="G18" s="8">
        <v>2000</v>
      </c>
      <c r="H18" s="8"/>
      <c r="I18" s="8"/>
      <c r="J18" s="8">
        <v>2126</v>
      </c>
      <c r="K18" s="15"/>
    </row>
    <row r="19" spans="1:11" x14ac:dyDescent="0.25">
      <c r="A19" s="10">
        <v>523</v>
      </c>
      <c r="B19" s="27" t="s">
        <v>34</v>
      </c>
      <c r="C19" s="24">
        <v>36640000</v>
      </c>
      <c r="D19" s="8">
        <v>55948800</v>
      </c>
      <c r="E19" s="8">
        <v>58389825</v>
      </c>
      <c r="F19" s="8">
        <v>58389825</v>
      </c>
      <c r="G19" s="8">
        <v>55948800</v>
      </c>
      <c r="H19" s="8">
        <v>55948800</v>
      </c>
      <c r="I19" s="8">
        <v>55950896</v>
      </c>
      <c r="J19" s="8">
        <v>55948800</v>
      </c>
      <c r="K19" s="11">
        <f>51368800+4580000</f>
        <v>55948800</v>
      </c>
    </row>
    <row r="20" spans="1:11" x14ac:dyDescent="0.25">
      <c r="A20" s="10">
        <v>524</v>
      </c>
      <c r="B20" s="27" t="s">
        <v>33</v>
      </c>
      <c r="C20" s="24">
        <v>1255726</v>
      </c>
      <c r="D20" s="8">
        <v>1817887</v>
      </c>
      <c r="E20" s="8">
        <v>1439303</v>
      </c>
      <c r="F20" s="8">
        <v>1299960</v>
      </c>
      <c r="G20" s="8">
        <v>1080578</v>
      </c>
      <c r="H20" s="8">
        <v>1041328</v>
      </c>
      <c r="I20" s="8">
        <v>992520</v>
      </c>
      <c r="J20" s="8">
        <v>2016639</v>
      </c>
      <c r="K20" s="15">
        <v>4347000</v>
      </c>
    </row>
    <row r="21" spans="1:11" x14ac:dyDescent="0.25">
      <c r="A21" s="10">
        <v>525</v>
      </c>
      <c r="B21" s="27" t="s">
        <v>32</v>
      </c>
      <c r="C21" s="24">
        <v>83250</v>
      </c>
      <c r="D21" s="8">
        <v>162340</v>
      </c>
      <c r="E21" s="8">
        <v>6000</v>
      </c>
      <c r="F21" s="8">
        <v>8667</v>
      </c>
      <c r="G21" s="8">
        <v>7600</v>
      </c>
      <c r="H21" s="8">
        <v>30300</v>
      </c>
      <c r="I21" s="8">
        <v>55970</v>
      </c>
      <c r="J21" s="8">
        <v>23300</v>
      </c>
      <c r="K21" s="15"/>
    </row>
    <row r="22" spans="1:11" x14ac:dyDescent="0.25">
      <c r="A22" s="10">
        <v>5261</v>
      </c>
      <c r="B22" s="27" t="s">
        <v>31</v>
      </c>
      <c r="C22" s="24">
        <v>64348</v>
      </c>
      <c r="D22" s="8">
        <v>103669</v>
      </c>
      <c r="E22" s="8">
        <v>251902</v>
      </c>
      <c r="F22" s="8">
        <v>249422</v>
      </c>
      <c r="G22" s="8">
        <v>200541</v>
      </c>
      <c r="H22" s="8">
        <v>202947</v>
      </c>
      <c r="I22" s="8">
        <v>199830</v>
      </c>
      <c r="J22" s="8">
        <v>197316</v>
      </c>
      <c r="K22" s="15">
        <v>228000</v>
      </c>
    </row>
    <row r="23" spans="1:11" x14ac:dyDescent="0.25">
      <c r="A23" s="10">
        <v>5264</v>
      </c>
      <c r="B23" s="27" t="s">
        <v>50</v>
      </c>
      <c r="C23" s="24">
        <v>5717</v>
      </c>
      <c r="D23" s="8"/>
      <c r="E23" s="8"/>
      <c r="F23" s="8"/>
      <c r="G23" s="8"/>
      <c r="H23" s="8"/>
      <c r="I23" s="8"/>
      <c r="J23" s="8"/>
      <c r="K23" s="15"/>
    </row>
    <row r="24" spans="1:11" x14ac:dyDescent="0.25">
      <c r="A24" s="10">
        <v>527</v>
      </c>
      <c r="B24" s="27" t="s">
        <v>30</v>
      </c>
      <c r="C24" s="24">
        <v>682472</v>
      </c>
      <c r="D24" s="8"/>
      <c r="E24" s="8">
        <v>360167</v>
      </c>
      <c r="F24" s="8">
        <v>48333</v>
      </c>
      <c r="G24" s="8">
        <v>96334</v>
      </c>
      <c r="H24" s="8">
        <v>693401</v>
      </c>
      <c r="I24" s="8">
        <v>115000</v>
      </c>
      <c r="J24" s="8">
        <v>50000</v>
      </c>
      <c r="K24" s="15"/>
    </row>
    <row r="25" spans="1:11" x14ac:dyDescent="0.25">
      <c r="A25" s="10">
        <v>528</v>
      </c>
      <c r="B25" s="27" t="s">
        <v>29</v>
      </c>
      <c r="C25" s="24">
        <v>50000</v>
      </c>
      <c r="D25" s="8"/>
      <c r="E25" s="8"/>
      <c r="F25" s="8"/>
      <c r="G25" s="8"/>
      <c r="H25" s="8"/>
      <c r="I25" s="8"/>
      <c r="J25" s="8"/>
      <c r="K25" s="15"/>
    </row>
    <row r="26" spans="1:11" x14ac:dyDescent="0.25">
      <c r="A26" s="10">
        <v>529301</v>
      </c>
      <c r="B26" s="27" t="s">
        <v>28</v>
      </c>
      <c r="C26" s="24">
        <v>150000</v>
      </c>
      <c r="D26" s="8"/>
      <c r="E26" s="8"/>
      <c r="F26" s="8"/>
      <c r="G26" s="8"/>
      <c r="H26" s="8"/>
      <c r="I26" s="8"/>
      <c r="J26" s="8"/>
      <c r="K26" s="15">
        <v>16800</v>
      </c>
    </row>
    <row r="27" spans="1:11" x14ac:dyDescent="0.25">
      <c r="A27" s="10">
        <v>529304</v>
      </c>
      <c r="B27" s="27" t="s">
        <v>27</v>
      </c>
      <c r="C27" s="24"/>
      <c r="D27" s="8"/>
      <c r="E27" s="8"/>
      <c r="F27" s="8"/>
      <c r="G27" s="8"/>
      <c r="H27" s="8"/>
      <c r="I27" s="8"/>
      <c r="J27" s="8"/>
      <c r="K27" s="15"/>
    </row>
    <row r="28" spans="1:11" x14ac:dyDescent="0.25">
      <c r="A28" s="10">
        <v>529308</v>
      </c>
      <c r="B28" s="27" t="s">
        <v>26</v>
      </c>
      <c r="C28" s="24"/>
      <c r="D28" s="8"/>
      <c r="E28" s="8">
        <v>25000</v>
      </c>
      <c r="F28" s="8"/>
      <c r="G28" s="8"/>
      <c r="H28" s="8"/>
      <c r="I28" s="8">
        <v>120000</v>
      </c>
      <c r="J28" s="8">
        <v>1246260</v>
      </c>
      <c r="K28" s="15">
        <v>1341000</v>
      </c>
    </row>
    <row r="29" spans="1:11" x14ac:dyDescent="0.25">
      <c r="A29" s="10">
        <v>529309</v>
      </c>
      <c r="B29" s="27" t="s">
        <v>25</v>
      </c>
      <c r="C29" s="24">
        <v>22440</v>
      </c>
      <c r="D29" s="8">
        <v>33660</v>
      </c>
      <c r="E29" s="8">
        <v>30255</v>
      </c>
      <c r="F29" s="8">
        <v>21004</v>
      </c>
      <c r="G29" s="8">
        <v>15876</v>
      </c>
      <c r="H29" s="8">
        <v>15876</v>
      </c>
      <c r="I29" s="8">
        <v>18140</v>
      </c>
      <c r="J29" s="8">
        <v>22986</v>
      </c>
      <c r="K29" s="15">
        <v>23000</v>
      </c>
    </row>
    <row r="30" spans="1:11" x14ac:dyDescent="0.25">
      <c r="A30" s="10">
        <v>529310</v>
      </c>
      <c r="B30" s="27" t="s">
        <v>24</v>
      </c>
      <c r="C30" s="24"/>
      <c r="D30" s="8"/>
      <c r="E30" s="8"/>
      <c r="F30" s="8"/>
      <c r="G30" s="8"/>
      <c r="H30" s="8"/>
      <c r="I30" s="8"/>
      <c r="J30" s="8"/>
      <c r="K30" s="15"/>
    </row>
    <row r="31" spans="1:11" x14ac:dyDescent="0.25">
      <c r="A31" s="10">
        <v>529313</v>
      </c>
      <c r="B31" s="27" t="s">
        <v>61</v>
      </c>
      <c r="C31" s="24"/>
      <c r="D31" s="8"/>
      <c r="E31" s="8"/>
      <c r="F31" s="8"/>
      <c r="G31" s="8">
        <v>4900</v>
      </c>
      <c r="H31" s="8"/>
      <c r="I31" s="8"/>
      <c r="J31" s="8"/>
      <c r="K31" s="15"/>
    </row>
    <row r="32" spans="1:11" x14ac:dyDescent="0.25">
      <c r="A32" s="10">
        <v>529322</v>
      </c>
      <c r="B32" s="27" t="s">
        <v>23</v>
      </c>
      <c r="C32" s="24">
        <v>1360</v>
      </c>
      <c r="D32" s="8"/>
      <c r="E32" s="8"/>
      <c r="F32" s="8"/>
      <c r="G32" s="8"/>
      <c r="H32" s="8"/>
      <c r="I32" s="8"/>
      <c r="J32" s="8">
        <v>787</v>
      </c>
      <c r="K32" s="15"/>
    </row>
    <row r="33" spans="1:11" x14ac:dyDescent="0.25">
      <c r="A33" s="10">
        <v>529323</v>
      </c>
      <c r="B33" s="27" t="s">
        <v>22</v>
      </c>
      <c r="C33" s="24">
        <v>258700</v>
      </c>
      <c r="D33" s="8">
        <v>519000</v>
      </c>
      <c r="E33" s="8">
        <v>6000</v>
      </c>
      <c r="F33" s="8">
        <v>8400</v>
      </c>
      <c r="G33" s="8">
        <v>8400</v>
      </c>
      <c r="H33" s="8">
        <v>8400</v>
      </c>
      <c r="I33" s="8">
        <v>8400</v>
      </c>
      <c r="J33" s="8">
        <v>9310</v>
      </c>
      <c r="K33" s="15"/>
    </row>
    <row r="34" spans="1:11" x14ac:dyDescent="0.25">
      <c r="A34" s="10">
        <v>5311</v>
      </c>
      <c r="B34" s="27" t="s">
        <v>21</v>
      </c>
      <c r="C34" s="24">
        <v>3000</v>
      </c>
      <c r="D34" s="8"/>
      <c r="E34" s="8"/>
      <c r="F34" s="8"/>
      <c r="G34" s="8"/>
      <c r="H34" s="8"/>
      <c r="I34" s="8"/>
      <c r="J34" s="8"/>
      <c r="K34" s="15"/>
    </row>
    <row r="35" spans="1:11" x14ac:dyDescent="0.25">
      <c r="A35" s="10">
        <v>5312</v>
      </c>
      <c r="B35" s="27" t="s">
        <v>20</v>
      </c>
      <c r="C35" s="24"/>
      <c r="D35" s="8"/>
      <c r="E35" s="8"/>
      <c r="F35" s="8"/>
      <c r="G35" s="8"/>
      <c r="H35" s="8"/>
      <c r="I35" s="8"/>
      <c r="J35" s="8"/>
      <c r="K35" s="15"/>
    </row>
    <row r="36" spans="1:11" x14ac:dyDescent="0.25">
      <c r="A36" s="10">
        <v>532</v>
      </c>
      <c r="B36" s="27" t="s">
        <v>19</v>
      </c>
      <c r="C36" s="24"/>
      <c r="D36" s="8"/>
      <c r="E36" s="8"/>
      <c r="F36" s="8"/>
      <c r="G36" s="8"/>
      <c r="H36" s="8"/>
      <c r="I36" s="8"/>
      <c r="J36" s="8"/>
      <c r="K36" s="15"/>
    </row>
    <row r="37" spans="1:11" x14ac:dyDescent="0.25">
      <c r="A37" s="10">
        <v>534</v>
      </c>
      <c r="B37" s="27" t="s">
        <v>18</v>
      </c>
      <c r="C37" s="24">
        <v>66687</v>
      </c>
      <c r="D37" s="8">
        <v>215505</v>
      </c>
      <c r="E37" s="8">
        <v>282324</v>
      </c>
      <c r="F37" s="8">
        <v>299887</v>
      </c>
      <c r="G37" s="8">
        <v>275243</v>
      </c>
      <c r="H37" s="8">
        <v>251717</v>
      </c>
      <c r="I37" s="8">
        <v>269886</v>
      </c>
      <c r="J37" s="8">
        <v>261600</v>
      </c>
      <c r="K37" s="15">
        <v>266000</v>
      </c>
    </row>
    <row r="38" spans="1:11" x14ac:dyDescent="0.25">
      <c r="A38" s="10">
        <v>539</v>
      </c>
      <c r="B38" s="27" t="s">
        <v>17</v>
      </c>
      <c r="C38" s="24"/>
      <c r="D38" s="8"/>
      <c r="E38" s="8"/>
      <c r="F38" s="8"/>
      <c r="G38" s="8"/>
      <c r="H38" s="8"/>
      <c r="I38" s="8"/>
      <c r="J38" s="8"/>
      <c r="K38" s="15"/>
    </row>
    <row r="39" spans="1:11" x14ac:dyDescent="0.25">
      <c r="A39" s="10">
        <v>541</v>
      </c>
      <c r="B39" s="27" t="s">
        <v>16</v>
      </c>
      <c r="C39" s="24">
        <v>5699918</v>
      </c>
      <c r="D39" s="8">
        <v>8840955</v>
      </c>
      <c r="E39" s="8">
        <v>8207874</v>
      </c>
      <c r="F39" s="8">
        <v>7111438</v>
      </c>
      <c r="G39" s="8">
        <v>7677090</v>
      </c>
      <c r="H39" s="8">
        <v>8945620</v>
      </c>
      <c r="I39" s="8">
        <v>8929172</v>
      </c>
      <c r="J39" s="8">
        <v>9349498</v>
      </c>
      <c r="K39" s="15">
        <v>11133000</v>
      </c>
    </row>
    <row r="40" spans="1:11" x14ac:dyDescent="0.25">
      <c r="A40" s="10">
        <v>5514</v>
      </c>
      <c r="B40" s="27" t="s">
        <v>15</v>
      </c>
      <c r="C40" s="24"/>
      <c r="D40" s="8"/>
      <c r="E40" s="8"/>
      <c r="F40" s="8"/>
      <c r="G40" s="8"/>
      <c r="H40" s="8"/>
      <c r="I40" s="8"/>
      <c r="J40" s="8"/>
      <c r="K40" s="15"/>
    </row>
    <row r="41" spans="1:11" x14ac:dyDescent="0.25">
      <c r="A41" s="10">
        <v>5515</v>
      </c>
      <c r="B41" s="27" t="s">
        <v>14</v>
      </c>
      <c r="C41" s="24">
        <v>304000</v>
      </c>
      <c r="D41" s="8">
        <v>384000</v>
      </c>
      <c r="E41" s="8">
        <v>352000</v>
      </c>
      <c r="F41" s="8"/>
      <c r="G41" s="8"/>
      <c r="H41" s="8"/>
      <c r="I41" s="8"/>
      <c r="J41" s="8"/>
      <c r="K41" s="15"/>
    </row>
    <row r="42" spans="1:11" x14ac:dyDescent="0.25">
      <c r="A42" s="10">
        <v>55172</v>
      </c>
      <c r="B42" s="27" t="s">
        <v>13</v>
      </c>
      <c r="C42" s="24">
        <v>81200</v>
      </c>
      <c r="D42" s="8">
        <v>477500</v>
      </c>
      <c r="E42" s="8">
        <v>142600</v>
      </c>
      <c r="F42" s="8"/>
      <c r="G42" s="8"/>
      <c r="H42" s="8"/>
      <c r="I42" s="8"/>
      <c r="J42" s="8"/>
      <c r="K42" s="15"/>
    </row>
    <row r="43" spans="1:11" x14ac:dyDescent="0.25">
      <c r="A43" s="10">
        <v>55173</v>
      </c>
      <c r="B43" s="27" t="s">
        <v>12</v>
      </c>
      <c r="C43" s="24">
        <v>157600</v>
      </c>
      <c r="D43" s="8">
        <v>400200</v>
      </c>
      <c r="E43" s="8">
        <v>118400</v>
      </c>
      <c r="F43" s="8"/>
      <c r="G43" s="8"/>
      <c r="H43" s="8"/>
      <c r="I43" s="8"/>
      <c r="J43" s="8"/>
      <c r="K43" s="15"/>
    </row>
    <row r="44" spans="1:11" x14ac:dyDescent="0.25">
      <c r="A44" s="10">
        <v>5519</v>
      </c>
      <c r="B44" s="27" t="s">
        <v>62</v>
      </c>
      <c r="C44" s="24"/>
      <c r="D44" s="8"/>
      <c r="E44" s="8"/>
      <c r="F44" s="8"/>
      <c r="G44" s="8">
        <v>15000</v>
      </c>
      <c r="H44" s="8"/>
      <c r="I44" s="8">
        <v>15000</v>
      </c>
      <c r="J44" s="8"/>
      <c r="K44" s="15"/>
    </row>
    <row r="45" spans="1:11" x14ac:dyDescent="0.25">
      <c r="A45" s="10">
        <v>552</v>
      </c>
      <c r="B45" s="27" t="s">
        <v>11</v>
      </c>
      <c r="C45" s="24"/>
      <c r="D45" s="8">
        <v>67620</v>
      </c>
      <c r="E45" s="8"/>
      <c r="F45" s="8">
        <v>129500</v>
      </c>
      <c r="G45" s="8"/>
      <c r="H45" s="8"/>
      <c r="I45" s="8">
        <v>101724</v>
      </c>
      <c r="J45" s="8">
        <v>149116</v>
      </c>
      <c r="K45" s="15">
        <v>78000</v>
      </c>
    </row>
    <row r="46" spans="1:11" x14ac:dyDescent="0.25">
      <c r="A46" s="10">
        <v>553</v>
      </c>
      <c r="B46" s="27" t="s">
        <v>10</v>
      </c>
      <c r="C46" s="24"/>
      <c r="D46" s="8">
        <v>9165</v>
      </c>
      <c r="E46" s="8"/>
      <c r="F46" s="8">
        <v>64710</v>
      </c>
      <c r="G46" s="8"/>
      <c r="H46" s="8"/>
      <c r="I46" s="8">
        <v>26503</v>
      </c>
      <c r="J46" s="8">
        <v>13353</v>
      </c>
      <c r="K46" s="15"/>
    </row>
    <row r="47" spans="1:11" x14ac:dyDescent="0.25">
      <c r="A47" s="10">
        <v>555</v>
      </c>
      <c r="B47" s="27" t="s">
        <v>9</v>
      </c>
      <c r="C47" s="24">
        <v>103348</v>
      </c>
      <c r="D47" s="8">
        <v>349899</v>
      </c>
      <c r="E47" s="8">
        <v>212237</v>
      </c>
      <c r="F47" s="8">
        <v>105517</v>
      </c>
      <c r="G47" s="8">
        <v>129490</v>
      </c>
      <c r="H47" s="8">
        <v>109800</v>
      </c>
      <c r="I47" s="8">
        <v>109980</v>
      </c>
      <c r="J47" s="8">
        <v>109800</v>
      </c>
      <c r="K47" s="15">
        <v>100000</v>
      </c>
    </row>
    <row r="48" spans="1:11" x14ac:dyDescent="0.25">
      <c r="A48" s="10">
        <v>556</v>
      </c>
      <c r="B48" s="27" t="s">
        <v>55</v>
      </c>
      <c r="C48" s="24"/>
      <c r="D48" s="8"/>
      <c r="E48" s="8"/>
      <c r="F48" s="8">
        <v>308160</v>
      </c>
      <c r="G48" s="8">
        <v>299600</v>
      </c>
      <c r="H48" s="8"/>
      <c r="I48" s="8"/>
      <c r="J48" s="8"/>
      <c r="K48" s="15"/>
    </row>
    <row r="49" spans="1:12" x14ac:dyDescent="0.25">
      <c r="A49" s="10">
        <v>558</v>
      </c>
      <c r="B49" s="27" t="s">
        <v>8</v>
      </c>
      <c r="C49" s="24"/>
      <c r="D49" s="8">
        <v>576000</v>
      </c>
      <c r="E49" s="8">
        <v>576000</v>
      </c>
      <c r="F49" s="8">
        <v>288000</v>
      </c>
      <c r="G49" s="8">
        <v>432000</v>
      </c>
      <c r="H49" s="8">
        <v>732000</v>
      </c>
      <c r="I49" s="8">
        <v>733200</v>
      </c>
      <c r="J49" s="8">
        <v>732000</v>
      </c>
      <c r="K49" s="15">
        <v>666000</v>
      </c>
    </row>
    <row r="50" spans="1:12" x14ac:dyDescent="0.25">
      <c r="A50" s="10">
        <v>5612</v>
      </c>
      <c r="B50" s="27" t="s">
        <v>7</v>
      </c>
      <c r="C50" s="24">
        <v>-252293</v>
      </c>
      <c r="D50" s="8">
        <v>-348000</v>
      </c>
      <c r="E50" s="8">
        <v>-449500</v>
      </c>
      <c r="F50" s="8">
        <v>-176070</v>
      </c>
      <c r="G50" s="8">
        <v>-117000</v>
      </c>
      <c r="H50" s="8"/>
      <c r="I50" s="8"/>
      <c r="J50" s="8"/>
      <c r="K50" s="15"/>
    </row>
    <row r="51" spans="1:12" x14ac:dyDescent="0.25">
      <c r="A51" s="10">
        <v>5613</v>
      </c>
      <c r="B51" s="27" t="s">
        <v>6</v>
      </c>
      <c r="C51" s="24">
        <v>1538982</v>
      </c>
      <c r="D51" s="8">
        <v>2405316</v>
      </c>
      <c r="E51" s="8">
        <v>2216128</v>
      </c>
      <c r="F51" s="8">
        <v>1593006</v>
      </c>
      <c r="G51" s="8">
        <v>1497035</v>
      </c>
      <c r="H51" s="8">
        <v>1792333</v>
      </c>
      <c r="I51" s="8">
        <v>1532159</v>
      </c>
      <c r="J51" s="8">
        <v>1500603</v>
      </c>
      <c r="K51" s="15">
        <v>1418000</v>
      </c>
    </row>
    <row r="52" spans="1:12" x14ac:dyDescent="0.25">
      <c r="A52" s="10">
        <v>5622</v>
      </c>
      <c r="B52" s="27" t="s">
        <v>5</v>
      </c>
      <c r="C52" s="24">
        <v>90433</v>
      </c>
      <c r="D52" s="8">
        <v>377585</v>
      </c>
      <c r="E52" s="8">
        <v>198091</v>
      </c>
      <c r="F52" s="8">
        <v>98482</v>
      </c>
      <c r="G52" s="8">
        <v>120855</v>
      </c>
      <c r="H52" s="8"/>
      <c r="I52" s="8"/>
      <c r="J52" s="8"/>
      <c r="K52" s="15"/>
    </row>
    <row r="53" spans="1:12" x14ac:dyDescent="0.25">
      <c r="A53" s="10">
        <v>564</v>
      </c>
      <c r="B53" s="27" t="s">
        <v>4</v>
      </c>
      <c r="C53" s="24">
        <v>85498</v>
      </c>
      <c r="D53" s="8">
        <v>133629</v>
      </c>
      <c r="E53" s="8">
        <v>123115</v>
      </c>
      <c r="F53" s="8">
        <v>108611</v>
      </c>
      <c r="G53" s="8">
        <v>115156</v>
      </c>
      <c r="H53" s="8">
        <v>134185</v>
      </c>
      <c r="I53" s="8">
        <v>135465</v>
      </c>
      <c r="J53" s="8">
        <v>142479</v>
      </c>
      <c r="K53" s="15"/>
    </row>
    <row r="54" spans="1:12" x14ac:dyDescent="0.25">
      <c r="A54" s="10">
        <v>571</v>
      </c>
      <c r="B54" s="27" t="s">
        <v>3</v>
      </c>
      <c r="C54" s="24">
        <v>231777</v>
      </c>
      <c r="D54" s="8">
        <v>738736</v>
      </c>
      <c r="E54" s="8">
        <v>780129</v>
      </c>
      <c r="F54" s="8">
        <v>1181699</v>
      </c>
      <c r="G54" s="8">
        <v>1198684</v>
      </c>
      <c r="H54" s="8">
        <v>1198684</v>
      </c>
      <c r="I54" s="8">
        <v>1198684</v>
      </c>
      <c r="J54" s="8">
        <v>979109</v>
      </c>
      <c r="K54" s="15">
        <v>1062000</v>
      </c>
    </row>
    <row r="55" spans="1:12" ht="16.5" thickBot="1" x14ac:dyDescent="0.3">
      <c r="A55" s="49">
        <v>572</v>
      </c>
      <c r="B55" s="30" t="s">
        <v>2</v>
      </c>
      <c r="C55" s="50">
        <v>14796</v>
      </c>
      <c r="D55" s="51">
        <v>4802</v>
      </c>
      <c r="E55" s="51"/>
      <c r="F55" s="51">
        <v>11810</v>
      </c>
      <c r="G55" s="51">
        <v>96197</v>
      </c>
      <c r="H55" s="51"/>
      <c r="I55" s="51"/>
      <c r="J55" s="51">
        <v>58267</v>
      </c>
      <c r="K55" s="52">
        <v>66164</v>
      </c>
    </row>
    <row r="56" spans="1:12" ht="16.5" thickBot="1" x14ac:dyDescent="0.3">
      <c r="A56" s="58" t="s">
        <v>1</v>
      </c>
      <c r="B56" s="35"/>
      <c r="C56" s="59">
        <f t="shared" ref="C56:K56" si="1">SUM(C12:C55)</f>
        <v>48429350</v>
      </c>
      <c r="D56" s="60">
        <f t="shared" si="1"/>
        <v>74682852</v>
      </c>
      <c r="E56" s="60">
        <f t="shared" si="1"/>
        <v>74771752</v>
      </c>
      <c r="F56" s="60">
        <f t="shared" si="1"/>
        <v>73058672</v>
      </c>
      <c r="G56" s="60">
        <f t="shared" si="1"/>
        <v>70640261</v>
      </c>
      <c r="H56" s="60">
        <f t="shared" si="1"/>
        <v>72983721</v>
      </c>
      <c r="I56" s="60">
        <f t="shared" si="1"/>
        <v>73221261</v>
      </c>
      <c r="J56" s="60">
        <f t="shared" si="1"/>
        <v>75166497</v>
      </c>
      <c r="K56" s="61">
        <f t="shared" si="1"/>
        <v>82339764</v>
      </c>
    </row>
    <row r="57" spans="1:12" x14ac:dyDescent="0.25">
      <c r="A57" s="53"/>
      <c r="B57" s="54"/>
      <c r="C57" s="55"/>
      <c r="D57" s="56"/>
      <c r="E57" s="56"/>
      <c r="F57" s="56"/>
      <c r="G57" s="56"/>
      <c r="H57" s="56"/>
      <c r="I57" s="56"/>
      <c r="J57" s="56"/>
      <c r="K57" s="57"/>
    </row>
    <row r="58" spans="1:12" x14ac:dyDescent="0.25">
      <c r="A58" s="12">
        <v>8696</v>
      </c>
      <c r="B58" s="39" t="s">
        <v>51</v>
      </c>
      <c r="C58" s="25">
        <v>660262</v>
      </c>
      <c r="D58" s="9"/>
      <c r="E58" s="9"/>
      <c r="F58" s="9"/>
      <c r="G58" s="9"/>
      <c r="H58" s="9"/>
      <c r="I58" s="9"/>
      <c r="J58" s="9"/>
      <c r="K58" s="16"/>
    </row>
    <row r="59" spans="1:12" ht="16.5" thickBot="1" x14ac:dyDescent="0.3">
      <c r="A59" s="29"/>
      <c r="B59" s="40"/>
      <c r="C59" s="31"/>
      <c r="D59" s="32"/>
      <c r="E59" s="32"/>
      <c r="F59" s="32"/>
      <c r="G59" s="32"/>
      <c r="H59" s="32"/>
      <c r="I59" s="32"/>
      <c r="J59" s="32"/>
      <c r="K59" s="33"/>
    </row>
    <row r="60" spans="1:12" s="1" customFormat="1" ht="16.5" thickBot="1" x14ac:dyDescent="0.3">
      <c r="A60" s="34" t="s">
        <v>0</v>
      </c>
      <c r="B60" s="42"/>
      <c r="C60" s="36">
        <f t="shared" ref="C60:K60" si="2">C9-C56-C58</f>
        <v>-13983439</v>
      </c>
      <c r="D60" s="37">
        <f t="shared" si="2"/>
        <v>-6254460</v>
      </c>
      <c r="E60" s="37">
        <f t="shared" si="2"/>
        <v>2685381</v>
      </c>
      <c r="F60" s="37">
        <f t="shared" si="2"/>
        <v>10629965</v>
      </c>
      <c r="G60" s="37">
        <f t="shared" si="2"/>
        <v>7756486</v>
      </c>
      <c r="H60" s="37">
        <f t="shared" si="2"/>
        <v>4680216</v>
      </c>
      <c r="I60" s="37">
        <f t="shared" si="2"/>
        <v>-46864127</v>
      </c>
      <c r="J60" s="37">
        <f t="shared" si="2"/>
        <v>-49661974</v>
      </c>
      <c r="K60" s="38">
        <f t="shared" si="2"/>
        <v>-51110924</v>
      </c>
    </row>
    <row r="61" spans="1:12" x14ac:dyDescent="0.25">
      <c r="A61" s="41"/>
      <c r="B61" s="26" t="s">
        <v>63</v>
      </c>
      <c r="C61" s="21">
        <f>(C7-C12-C13-C14-C15-C16-C17)*0.02</f>
        <v>110315.64</v>
      </c>
      <c r="D61" s="19">
        <f t="shared" ref="D61:K61" si="3">(D7-D12-D13-D14-D15-D16-D17)*0.02</f>
        <v>287276.16000000003</v>
      </c>
      <c r="E61" s="19">
        <f t="shared" si="3"/>
        <v>479064.62</v>
      </c>
      <c r="F61" s="19">
        <f t="shared" si="3"/>
        <v>595606.52</v>
      </c>
      <c r="G61" s="19">
        <f t="shared" si="3"/>
        <v>597217.30000000005</v>
      </c>
      <c r="H61" s="19">
        <f t="shared" si="3"/>
        <v>615712.14</v>
      </c>
      <c r="I61" s="19">
        <f t="shared" si="3"/>
        <v>472968.04000000004</v>
      </c>
      <c r="J61" s="19">
        <f t="shared" si="3"/>
        <v>463027.5</v>
      </c>
      <c r="K61" s="20">
        <f t="shared" si="3"/>
        <v>511656.8</v>
      </c>
    </row>
    <row r="62" spans="1:12" x14ac:dyDescent="0.25">
      <c r="A62" s="17"/>
      <c r="B62" s="27" t="s">
        <v>64</v>
      </c>
      <c r="C62" s="22">
        <f>(C7-C12-C13-C14-C15-C16-C17-C18)*0.003</f>
        <v>16547.346000000001</v>
      </c>
      <c r="D62" s="6">
        <f t="shared" ref="D62:K62" si="4">(D7-D12-D13-D14-D15-D16-D17-D18)*0.003</f>
        <v>43091.423999999999</v>
      </c>
      <c r="E62" s="6">
        <f t="shared" si="4"/>
        <v>71859.692999999999</v>
      </c>
      <c r="F62" s="6">
        <f t="shared" si="4"/>
        <v>89340.978000000003</v>
      </c>
      <c r="G62" s="6">
        <f t="shared" si="4"/>
        <v>89576.595000000001</v>
      </c>
      <c r="H62" s="6">
        <f t="shared" si="4"/>
        <v>92356.820999999996</v>
      </c>
      <c r="I62" s="6">
        <f t="shared" si="4"/>
        <v>70945.206000000006</v>
      </c>
      <c r="J62" s="6">
        <f t="shared" si="4"/>
        <v>69447.747000000003</v>
      </c>
      <c r="K62" s="11">
        <f t="shared" si="4"/>
        <v>76748.52</v>
      </c>
    </row>
    <row r="63" spans="1:12" ht="16.5" thickBot="1" x14ac:dyDescent="0.3">
      <c r="A63" s="29"/>
      <c r="B63" s="30" t="s">
        <v>65</v>
      </c>
      <c r="C63" s="31">
        <f>C7*0.13</f>
        <v>858802.49</v>
      </c>
      <c r="D63" s="32">
        <f t="shared" ref="D63:K63" si="5">D7*0.13</f>
        <v>2057690.96</v>
      </c>
      <c r="E63" s="32">
        <f t="shared" si="5"/>
        <v>3309427.29</v>
      </c>
      <c r="F63" s="32">
        <f t="shared" si="5"/>
        <v>4119522.81</v>
      </c>
      <c r="G63" s="32">
        <f t="shared" si="5"/>
        <v>4081577.1100000003</v>
      </c>
      <c r="H63" s="32">
        <f t="shared" si="5"/>
        <v>4246311.8100000005</v>
      </c>
      <c r="I63" s="32">
        <f t="shared" si="5"/>
        <v>3426427.42</v>
      </c>
      <c r="J63" s="32">
        <f t="shared" si="5"/>
        <v>3315587.99</v>
      </c>
      <c r="K63" s="33">
        <f t="shared" si="5"/>
        <v>4059749.2</v>
      </c>
    </row>
    <row r="64" spans="1:12" ht="16.5" thickBot="1" x14ac:dyDescent="0.3">
      <c r="A64" s="34" t="s">
        <v>66</v>
      </c>
      <c r="B64" s="35"/>
      <c r="C64" s="36">
        <f>C60-C61-C62-C63</f>
        <v>-14969104.476000002</v>
      </c>
      <c r="D64" s="37">
        <f t="shared" ref="D64:K64" si="6">D60-D61-D62-D63</f>
        <v>-8642518.5439999998</v>
      </c>
      <c r="E64" s="37">
        <f t="shared" si="6"/>
        <v>-1174970.6030000001</v>
      </c>
      <c r="F64" s="37">
        <f t="shared" si="6"/>
        <v>5825494.6919999998</v>
      </c>
      <c r="G64" s="37">
        <f t="shared" si="6"/>
        <v>2988114.9950000001</v>
      </c>
      <c r="H64" s="37">
        <f t="shared" si="6"/>
        <v>-274164.77100000065</v>
      </c>
      <c r="I64" s="37">
        <f t="shared" si="6"/>
        <v>-50834467.666000001</v>
      </c>
      <c r="J64" s="37">
        <f t="shared" si="6"/>
        <v>-53510037.237000003</v>
      </c>
      <c r="K64" s="38">
        <f t="shared" si="6"/>
        <v>-55759078.520000003</v>
      </c>
      <c r="L64" s="3"/>
    </row>
  </sheetData>
  <mergeCells count="1">
    <mergeCell ref="A3:K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Parkolóház-Katona tér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EVATGEP1</dc:creator>
  <cp:lastModifiedBy>Ajkay Beáta</cp:lastModifiedBy>
  <dcterms:created xsi:type="dcterms:W3CDTF">2016-12-06T09:48:18Z</dcterms:created>
  <dcterms:modified xsi:type="dcterms:W3CDTF">2023-01-12T06:46:29Z</dcterms:modified>
</cp:coreProperties>
</file>